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5" activeTab="6"/>
  </bookViews>
  <sheets>
    <sheet name="2021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部门收支总表" sheetId="7" r:id="rId7"/>
    <sheet name="表7-部门收入总体情况表" sheetId="8" r:id="rId8"/>
    <sheet name="表8-部门支出总体情况表" sheetId="9" r:id="rId9"/>
    <sheet name="表9-政府采购预算明细表" sheetId="10" r:id="rId10"/>
  </sheets>
  <definedNames/>
  <calcPr fullCalcOnLoad="1"/>
</workbook>
</file>

<file path=xl/sharedStrings.xml><?xml version="1.0" encoding="utf-8"?>
<sst xmlns="http://schemas.openxmlformats.org/spreadsheetml/2006/main" count="668" uniqueCount="268">
  <si>
    <r>
      <t>重庆市武隆区文复苗族土家族乡人民政府</t>
    </r>
    <r>
      <rPr>
        <sz val="21"/>
        <rFont val="Arial"/>
        <family val="2"/>
      </rPr>
      <t>2021</t>
    </r>
    <r>
      <rPr>
        <sz val="21"/>
        <rFont val="宋体"/>
        <family val="0"/>
      </rPr>
      <t>年部门预算情况说明</t>
    </r>
  </si>
  <si>
    <r>
      <t>一、单位基本情况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（一）职能职责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①执行国家行政机关的决定、命令和国家制定的法令、法规，执行本级人民代表大会决议并报告执行决议、决定和命令的情况；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②执行全乡的社会和经济发展计划、预算，管理本乡内的经济、财政、民政、治安、人民调解、安全生产监督管理、移民开发、计划生育等行政工作，全面提高人民群众的生活水平和生活质量；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③保护社会主义的全民所有财产和劳动群众集体所有财产，保护公民私人所有的合法财产，维护社会秩序，保障公民的人身权利、民主权利和其他权利</t>
    </r>
    <r>
      <rPr>
        <sz val="13"/>
        <rFont val="Arial"/>
        <family val="2"/>
      </rPr>
      <t xml:space="preserve">;
</t>
    </r>
    <r>
      <rPr>
        <sz val="13"/>
        <rFont val="宋体"/>
        <family val="0"/>
      </rPr>
      <t>　　④保护各种经济组织的合法权益</t>
    </r>
    <r>
      <rPr>
        <sz val="13"/>
        <rFont val="Arial"/>
        <family val="2"/>
      </rPr>
      <t xml:space="preserve">;
</t>
    </r>
    <r>
      <rPr>
        <sz val="13"/>
        <rFont val="宋体"/>
        <family val="0"/>
      </rPr>
      <t>⑤承担国有资产、集体资产等管理监督的职责；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>⑥贯彻执行党和国家的民族宗教政策，保障少数民族的权利和尊重少数民族的风俗习惯，尊重民族宗教信仰</t>
    </r>
    <r>
      <rPr>
        <sz val="13"/>
        <rFont val="Arial"/>
        <family val="2"/>
      </rPr>
      <t xml:space="preserve">;
</t>
    </r>
    <r>
      <rPr>
        <sz val="13"/>
        <rFont val="宋体"/>
        <family val="0"/>
      </rPr>
      <t>　　⑦保障宪法和法律赋予妇女的男女平等、婚姻自由等各项权利</t>
    </r>
    <r>
      <rPr>
        <sz val="13"/>
        <rFont val="Arial"/>
        <family val="2"/>
      </rPr>
      <t xml:space="preserve">;
</t>
    </r>
    <r>
      <rPr>
        <sz val="13"/>
        <rFont val="宋体"/>
        <family val="0"/>
      </rPr>
      <t>　　⑧办理上级人民政府交办的其他事项。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（二）单位构成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本单位下设党政办公室、经济发展办公室、民政和社会事务办公室、平安建设办公室、规划建设管理环保办公室、财政办公室、应急管理办公室、综合行政执法办公室、食品药品监督管理办公室（挂食品药品监督管理所牌子）等</t>
    </r>
    <r>
      <rPr>
        <sz val="13"/>
        <rFont val="Arial"/>
        <family val="2"/>
      </rPr>
      <t>9</t>
    </r>
    <r>
      <rPr>
        <sz val="13"/>
        <rFont val="宋体"/>
        <family val="0"/>
      </rPr>
      <t>个行政机构，下设农业服务中心、文化旅游服务中心、劳动就业和社会保障服务所、退役军人服务站、综合行政执法大队、畜牧兽医服务中心、林业服务中心等</t>
    </r>
    <r>
      <rPr>
        <sz val="13"/>
        <rFont val="Arial"/>
        <family val="2"/>
      </rPr>
      <t>7</t>
    </r>
    <r>
      <rPr>
        <sz val="13"/>
        <rFont val="宋体"/>
        <family val="0"/>
      </rPr>
      <t>个事业机构。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　二、部门收支总体情况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（一）收入预算：</t>
    </r>
    <r>
      <rPr>
        <sz val="13"/>
        <rFont val="Arial"/>
        <family val="2"/>
      </rPr>
      <t>2021</t>
    </r>
    <r>
      <rPr>
        <sz val="13"/>
        <rFont val="宋体"/>
        <family val="0"/>
      </rPr>
      <t>年年初预算数</t>
    </r>
    <r>
      <rPr>
        <sz val="13"/>
        <rFont val="Arial"/>
        <family val="2"/>
      </rPr>
      <t xml:space="preserve"> 1373.65</t>
    </r>
    <r>
      <rPr>
        <sz val="13"/>
        <rFont val="宋体"/>
        <family val="0"/>
      </rPr>
      <t>万元，</t>
    </r>
    <r>
      <rPr>
        <sz val="13"/>
        <rFont val="Arial"/>
        <family val="2"/>
      </rPr>
      <t>2020</t>
    </r>
    <r>
      <rPr>
        <sz val="13"/>
        <rFont val="宋体"/>
        <family val="0"/>
      </rPr>
      <t>年年初预算数</t>
    </r>
    <r>
      <rPr>
        <sz val="13"/>
        <rFont val="Arial"/>
        <family val="2"/>
      </rPr>
      <t>1133.52</t>
    </r>
    <r>
      <rPr>
        <sz val="13"/>
        <rFont val="宋体"/>
        <family val="0"/>
      </rPr>
      <t>万元，其中：一般公共预算拨款</t>
    </r>
    <r>
      <rPr>
        <sz val="13"/>
        <rFont val="Arial"/>
        <family val="2"/>
      </rPr>
      <t>1222</t>
    </r>
    <r>
      <rPr>
        <sz val="13"/>
        <rFont val="宋体"/>
        <family val="0"/>
      </rPr>
      <t>万元，</t>
    </r>
    <r>
      <rPr>
        <sz val="13"/>
        <rFont val="Arial"/>
        <family val="2"/>
      </rPr>
      <t>2020</t>
    </r>
    <r>
      <rPr>
        <sz val="13"/>
        <rFont val="宋体"/>
        <family val="0"/>
      </rPr>
      <t>年结转收入</t>
    </r>
    <r>
      <rPr>
        <sz val="13"/>
        <rFont val="Arial"/>
        <family val="2"/>
      </rPr>
      <t>151.65</t>
    </r>
    <r>
      <rPr>
        <sz val="13"/>
        <rFont val="宋体"/>
        <family val="0"/>
      </rPr>
      <t>万元。收入较去年增加</t>
    </r>
    <r>
      <rPr>
        <sz val="13"/>
        <rFont val="Arial"/>
        <family val="2"/>
      </rPr>
      <t>240.13</t>
    </r>
    <r>
      <rPr>
        <sz val="13"/>
        <rFont val="宋体"/>
        <family val="0"/>
      </rPr>
      <t>万元，原因在于：一是存在结转收入</t>
    </r>
    <r>
      <rPr>
        <sz val="13"/>
        <rFont val="Arial"/>
        <family val="2"/>
      </rPr>
      <t>151.65</t>
    </r>
    <r>
      <rPr>
        <sz val="13"/>
        <rFont val="宋体"/>
        <family val="0"/>
      </rPr>
      <t>万元，二是人员结算补助增加</t>
    </r>
    <r>
      <rPr>
        <sz val="13"/>
        <rFont val="Arial"/>
        <family val="2"/>
      </rPr>
      <t>95</t>
    </r>
    <r>
      <rPr>
        <sz val="13"/>
        <rFont val="宋体"/>
        <family val="0"/>
      </rPr>
      <t>万元，三是均衡性转移支付拨款相比去年年初的预算因经费压减而少了</t>
    </r>
    <r>
      <rPr>
        <sz val="13"/>
        <rFont val="Arial"/>
        <family val="2"/>
      </rPr>
      <t>15</t>
    </r>
    <r>
      <rPr>
        <sz val="13"/>
        <rFont val="宋体"/>
        <family val="0"/>
      </rPr>
      <t>万元，且无追加的非税收入</t>
    </r>
    <r>
      <rPr>
        <sz val="13"/>
        <rFont val="Arial"/>
        <family val="2"/>
      </rPr>
      <t>0.52</t>
    </r>
    <r>
      <rPr>
        <sz val="13"/>
        <rFont val="宋体"/>
        <family val="0"/>
      </rPr>
      <t>万元（去年存在第二年追加的非税收入），四是农村综合转移支付即村级经费增加</t>
    </r>
    <r>
      <rPr>
        <sz val="13"/>
        <rFont val="Arial"/>
        <family val="2"/>
      </rPr>
      <t>9</t>
    </r>
    <r>
      <rPr>
        <sz val="13"/>
        <rFont val="宋体"/>
        <family val="0"/>
      </rPr>
      <t>万元；故总体增加</t>
    </r>
    <r>
      <rPr>
        <sz val="13"/>
        <rFont val="Arial"/>
        <family val="2"/>
      </rPr>
      <t>240.13</t>
    </r>
    <r>
      <rPr>
        <sz val="13"/>
        <rFont val="宋体"/>
        <family val="0"/>
      </rPr>
      <t>万元。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（二）支出预算：</t>
    </r>
    <r>
      <rPr>
        <sz val="13"/>
        <rFont val="Arial"/>
        <family val="2"/>
      </rPr>
      <t>2021</t>
    </r>
    <r>
      <rPr>
        <sz val="13"/>
        <rFont val="宋体"/>
        <family val="0"/>
      </rPr>
      <t>年年初预算数</t>
    </r>
    <r>
      <rPr>
        <sz val="13"/>
        <rFont val="Arial"/>
        <family val="2"/>
      </rPr>
      <t>1373.65</t>
    </r>
    <r>
      <rPr>
        <sz val="13"/>
        <rFont val="宋体"/>
        <family val="0"/>
      </rPr>
      <t>万元，其中包括：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一般公共服务支出</t>
    </r>
    <r>
      <rPr>
        <sz val="13"/>
        <rFont val="Arial"/>
        <family val="2"/>
      </rPr>
      <t>676.73</t>
    </r>
    <r>
      <rPr>
        <sz val="13"/>
        <rFont val="宋体"/>
        <family val="0"/>
      </rPr>
      <t>万元，国防民兵支出</t>
    </r>
    <r>
      <rPr>
        <sz val="13"/>
        <rFont val="Arial"/>
        <family val="2"/>
      </rPr>
      <t>3</t>
    </r>
    <r>
      <rPr>
        <sz val="13"/>
        <rFont val="宋体"/>
        <family val="0"/>
      </rPr>
      <t>万元，文化旅游体育与传媒支出</t>
    </r>
    <r>
      <rPr>
        <sz val="13"/>
        <rFont val="Arial"/>
        <family val="2"/>
      </rPr>
      <t>19.23</t>
    </r>
    <r>
      <rPr>
        <sz val="13"/>
        <rFont val="宋体"/>
        <family val="0"/>
      </rPr>
      <t>万元，社会保障和就业支出</t>
    </r>
    <r>
      <rPr>
        <sz val="13"/>
        <rFont val="Arial"/>
        <family val="2"/>
      </rPr>
      <t>144.59</t>
    </r>
    <r>
      <rPr>
        <sz val="13"/>
        <rFont val="宋体"/>
        <family val="0"/>
      </rPr>
      <t>万元，卫生健康支出</t>
    </r>
    <r>
      <rPr>
        <sz val="13"/>
        <rFont val="Arial"/>
        <family val="2"/>
      </rPr>
      <t>43.45</t>
    </r>
    <r>
      <rPr>
        <sz val="13"/>
        <rFont val="宋体"/>
        <family val="0"/>
      </rPr>
      <t>万元，城乡社区支出</t>
    </r>
    <r>
      <rPr>
        <sz val="13"/>
        <rFont val="Arial"/>
        <family val="2"/>
      </rPr>
      <t>52.34</t>
    </r>
    <r>
      <rPr>
        <sz val="13"/>
        <rFont val="宋体"/>
        <family val="0"/>
      </rPr>
      <t>万元，农林水支出</t>
    </r>
    <r>
      <rPr>
        <sz val="13"/>
        <rFont val="Arial"/>
        <family val="2"/>
      </rPr>
      <t>347.71</t>
    </r>
    <r>
      <rPr>
        <sz val="13"/>
        <rFont val="宋体"/>
        <family val="0"/>
      </rPr>
      <t>万元，住房保障支出</t>
    </r>
    <r>
      <rPr>
        <sz val="13"/>
        <rFont val="Arial"/>
        <family val="2"/>
      </rPr>
      <t>56.6</t>
    </r>
    <r>
      <rPr>
        <sz val="13"/>
        <rFont val="宋体"/>
        <family val="0"/>
      </rPr>
      <t>万元，</t>
    </r>
    <r>
      <rPr>
        <sz val="13"/>
        <rFont val="Arial"/>
        <family val="2"/>
      </rPr>
      <t xml:space="preserve"> </t>
    </r>
    <r>
      <rPr>
        <sz val="13"/>
        <rFont val="宋体"/>
        <family val="0"/>
      </rPr>
      <t>自然灾害防治</t>
    </r>
    <r>
      <rPr>
        <sz val="13"/>
        <rFont val="Arial"/>
        <family val="2"/>
      </rPr>
      <t>30</t>
    </r>
    <r>
      <rPr>
        <sz val="13"/>
        <rFont val="宋体"/>
        <family val="0"/>
      </rPr>
      <t>万元。支出较去年年初预算数据增加</t>
    </r>
    <r>
      <rPr>
        <sz val="13"/>
        <rFont val="Arial"/>
        <family val="2"/>
      </rPr>
      <t>240.13</t>
    </r>
    <r>
      <rPr>
        <sz val="13"/>
        <rFont val="宋体"/>
        <family val="0"/>
      </rPr>
      <t>万元，主要是基本支出增加</t>
    </r>
    <r>
      <rPr>
        <sz val="13"/>
        <rFont val="Arial"/>
        <family val="2"/>
      </rPr>
      <t>222.5</t>
    </r>
    <r>
      <rPr>
        <sz val="13"/>
        <rFont val="宋体"/>
        <family val="0"/>
      </rPr>
      <t>万元，项目支出增加</t>
    </r>
    <r>
      <rPr>
        <sz val="13"/>
        <rFont val="Arial"/>
        <family val="2"/>
      </rPr>
      <t>17.63</t>
    </r>
    <r>
      <rPr>
        <sz val="13"/>
        <rFont val="宋体"/>
        <family val="0"/>
      </rPr>
      <t>万元。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三、部门预算情况说明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</t>
    </r>
    <r>
      <rPr>
        <sz val="13"/>
        <rFont val="Arial"/>
        <family val="2"/>
      </rPr>
      <t>2021</t>
    </r>
    <r>
      <rPr>
        <sz val="13"/>
        <rFont val="宋体"/>
        <family val="0"/>
      </rPr>
      <t>年一般公共预算财政拨款收入</t>
    </r>
    <r>
      <rPr>
        <sz val="13"/>
        <rFont val="Arial"/>
        <family val="2"/>
      </rPr>
      <t>1373.65</t>
    </r>
    <r>
      <rPr>
        <sz val="13"/>
        <rFont val="宋体"/>
        <family val="0"/>
      </rPr>
      <t>万元，一般公共预算财政拨款支出</t>
    </r>
    <r>
      <rPr>
        <sz val="13"/>
        <rFont val="Arial"/>
        <family val="2"/>
      </rPr>
      <t>1373.65</t>
    </r>
    <r>
      <rPr>
        <sz val="13"/>
        <rFont val="宋体"/>
        <family val="0"/>
      </rPr>
      <t>万元，比</t>
    </r>
    <r>
      <rPr>
        <sz val="13"/>
        <rFont val="Arial"/>
        <family val="2"/>
      </rPr>
      <t>2020</t>
    </r>
    <r>
      <rPr>
        <sz val="13"/>
        <rFont val="宋体"/>
        <family val="0"/>
      </rPr>
      <t>年增加</t>
    </r>
    <r>
      <rPr>
        <sz val="13"/>
        <rFont val="Arial"/>
        <family val="2"/>
      </rPr>
      <t>240.13</t>
    </r>
    <r>
      <rPr>
        <sz val="13"/>
        <rFont val="宋体"/>
        <family val="0"/>
      </rPr>
      <t>万元。其中：基本支出</t>
    </r>
    <r>
      <rPr>
        <sz val="13"/>
        <rFont val="Arial"/>
        <family val="2"/>
      </rPr>
      <t>1100.4</t>
    </r>
    <r>
      <rPr>
        <sz val="13"/>
        <rFont val="宋体"/>
        <family val="0"/>
      </rPr>
      <t>万元，比</t>
    </r>
    <r>
      <rPr>
        <sz val="13"/>
        <rFont val="Arial"/>
        <family val="2"/>
      </rPr>
      <t>2020</t>
    </r>
    <r>
      <rPr>
        <sz val="13"/>
        <rFont val="宋体"/>
        <family val="0"/>
      </rPr>
      <t>年增加</t>
    </r>
    <r>
      <rPr>
        <sz val="13"/>
        <rFont val="Arial"/>
        <family val="2"/>
      </rPr>
      <t>222.5</t>
    </r>
    <r>
      <rPr>
        <sz val="13"/>
        <rFont val="宋体"/>
        <family val="0"/>
      </rPr>
      <t>万元，主要原因是人员工资福利及社会保险缴费等有所提高，公积金缴费提高等，主要用于保障在职人员工资福利支出、退休人员补助等，保障各个部门正常运转的各项商品服务支出。项目支出</t>
    </r>
    <r>
      <rPr>
        <sz val="13"/>
        <rFont val="Arial"/>
        <family val="2"/>
      </rPr>
      <t>273.25</t>
    </r>
    <r>
      <rPr>
        <sz val="13"/>
        <rFont val="宋体"/>
        <family val="0"/>
      </rPr>
      <t>万元，比去年高</t>
    </r>
    <r>
      <rPr>
        <sz val="13"/>
        <rFont val="Arial"/>
        <family val="2"/>
      </rPr>
      <t>17.63</t>
    </r>
    <r>
      <rPr>
        <sz val="13"/>
        <rFont val="宋体"/>
        <family val="0"/>
      </rPr>
      <t>万元，是由于村级经费的增加，以及加入了对灾害防治工作的预算。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文复乡</t>
    </r>
    <r>
      <rPr>
        <sz val="13"/>
        <rFont val="Arial"/>
        <family val="2"/>
      </rPr>
      <t>2020</t>
    </r>
    <r>
      <rPr>
        <sz val="13"/>
        <rFont val="宋体"/>
        <family val="0"/>
      </rPr>
      <t>年未使用政府性基金预算拨款安排的支出。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四、</t>
    </r>
    <r>
      <rPr>
        <sz val="13"/>
        <rFont val="Arial"/>
        <family val="2"/>
      </rPr>
      <t>“</t>
    </r>
    <r>
      <rPr>
        <sz val="13"/>
        <rFont val="宋体"/>
        <family val="0"/>
      </rPr>
      <t>三公</t>
    </r>
    <r>
      <rPr>
        <sz val="13"/>
        <rFont val="Arial"/>
        <family val="2"/>
      </rPr>
      <t>”</t>
    </r>
    <r>
      <rPr>
        <sz val="13"/>
        <rFont val="宋体"/>
        <family val="0"/>
      </rPr>
      <t>经费情况说明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</t>
    </r>
    <r>
      <rPr>
        <sz val="13"/>
        <rFont val="Arial"/>
        <family val="2"/>
      </rPr>
      <t>2021</t>
    </r>
    <r>
      <rPr>
        <sz val="13"/>
        <rFont val="宋体"/>
        <family val="0"/>
      </rPr>
      <t>年</t>
    </r>
    <r>
      <rPr>
        <sz val="13"/>
        <rFont val="Arial"/>
        <family val="2"/>
      </rPr>
      <t>“</t>
    </r>
    <r>
      <rPr>
        <sz val="13"/>
        <rFont val="宋体"/>
        <family val="0"/>
      </rPr>
      <t>三公</t>
    </r>
    <r>
      <rPr>
        <sz val="13"/>
        <rFont val="Arial"/>
        <family val="2"/>
      </rPr>
      <t>”</t>
    </r>
    <r>
      <rPr>
        <sz val="13"/>
        <rFont val="宋体"/>
        <family val="0"/>
      </rPr>
      <t>经费预算总计</t>
    </r>
    <r>
      <rPr>
        <sz val="13"/>
        <rFont val="Arial"/>
        <family val="2"/>
      </rPr>
      <t>7.98</t>
    </r>
    <r>
      <rPr>
        <sz val="13"/>
        <rFont val="宋体"/>
        <family val="0"/>
      </rPr>
      <t>万元，拟降低</t>
    </r>
    <r>
      <rPr>
        <sz val="13"/>
        <rFont val="Arial"/>
        <family val="2"/>
      </rPr>
      <t>5.12</t>
    </r>
    <r>
      <rPr>
        <sz val="13"/>
        <rFont val="宋体"/>
        <family val="0"/>
      </rPr>
      <t>万元。其中：公务接待费</t>
    </r>
    <r>
      <rPr>
        <sz val="13"/>
        <rFont val="Arial"/>
        <family val="2"/>
      </rPr>
      <t>2.34</t>
    </r>
    <r>
      <rPr>
        <sz val="13"/>
        <rFont val="宋体"/>
        <family val="0"/>
      </rPr>
      <t>万元，比</t>
    </r>
    <r>
      <rPr>
        <sz val="13"/>
        <rFont val="Arial"/>
        <family val="2"/>
      </rPr>
      <t>2020</t>
    </r>
    <r>
      <rPr>
        <sz val="13"/>
        <rFont val="宋体"/>
        <family val="0"/>
      </rPr>
      <t>年所预算金额少</t>
    </r>
    <r>
      <rPr>
        <sz val="13"/>
        <rFont val="Arial"/>
        <family val="2"/>
      </rPr>
      <t>1.76</t>
    </r>
    <r>
      <rPr>
        <sz val="13"/>
        <rFont val="宋体"/>
        <family val="0"/>
      </rPr>
      <t>万元，主要原因是我乡将严格执行中央八项规定精神，以及进一步落实过</t>
    </r>
    <r>
      <rPr>
        <sz val="13"/>
        <rFont val="Arial"/>
        <family val="2"/>
      </rPr>
      <t>“</t>
    </r>
    <r>
      <rPr>
        <sz val="13"/>
        <rFont val="宋体"/>
        <family val="0"/>
      </rPr>
      <t>紧日子</t>
    </r>
    <r>
      <rPr>
        <sz val="13"/>
        <rFont val="Arial"/>
        <family val="2"/>
      </rPr>
      <t>”</t>
    </r>
    <r>
      <rPr>
        <sz val="13"/>
        <rFont val="宋体"/>
        <family val="0"/>
      </rPr>
      <t>的要求支出；公务用车运行维护费</t>
    </r>
    <r>
      <rPr>
        <sz val="13"/>
        <rFont val="Arial"/>
        <family val="2"/>
      </rPr>
      <t>5.64</t>
    </r>
    <r>
      <rPr>
        <sz val="13"/>
        <rFont val="宋体"/>
        <family val="0"/>
      </rPr>
      <t>万元，将减少</t>
    </r>
    <r>
      <rPr>
        <sz val="13"/>
        <rFont val="Arial"/>
        <family val="2"/>
      </rPr>
      <t>3.36</t>
    </r>
    <r>
      <rPr>
        <sz val="13"/>
        <rFont val="宋体"/>
        <family val="0"/>
      </rPr>
      <t>万元，主要在于我单位将会严格把关公车使用情况，控制运行经费，严禁公车私用。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五、其他重要事项的情况说明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</t>
    </r>
    <r>
      <rPr>
        <sz val="13"/>
        <rFont val="Arial"/>
        <family val="2"/>
      </rPr>
      <t>1</t>
    </r>
    <r>
      <rPr>
        <sz val="13"/>
        <rFont val="宋体"/>
        <family val="0"/>
      </rPr>
      <t>、政府采购情况。我单位本年度拟安排采购预算资金</t>
    </r>
    <r>
      <rPr>
        <sz val="13"/>
        <rFont val="Arial"/>
        <family val="2"/>
      </rPr>
      <t>1.9</t>
    </r>
    <r>
      <rPr>
        <sz val="13"/>
        <rFont val="宋体"/>
        <family val="0"/>
      </rPr>
      <t>万元，其中使用一般公共财政预算拨款政府采购货物预算</t>
    </r>
    <r>
      <rPr>
        <sz val="13"/>
        <rFont val="Arial"/>
        <family val="2"/>
      </rPr>
      <t>1.9</t>
    </r>
    <r>
      <rPr>
        <sz val="13"/>
        <rFont val="宋体"/>
        <family val="0"/>
      </rPr>
      <t>万元，主要用于采购电脑、打印机等用于办公的货物。</t>
    </r>
    <r>
      <rPr>
        <sz val="13"/>
        <rFont val="Arial"/>
        <family val="2"/>
      </rPr>
      <t xml:space="preserve">
2</t>
    </r>
    <r>
      <rPr>
        <sz val="13"/>
        <rFont val="宋体"/>
        <family val="0"/>
      </rPr>
      <t>、绩效目标设置情况。按上级财政要求，将根据上级部门下达我乡实施的项目来具体进行绩效目标管理。</t>
    </r>
    <r>
      <rPr>
        <sz val="13"/>
        <rFont val="Arial"/>
        <family val="2"/>
      </rPr>
      <t xml:space="preserve">
3</t>
    </r>
    <r>
      <rPr>
        <sz val="13"/>
        <rFont val="宋体"/>
        <family val="0"/>
      </rPr>
      <t>、国有资产占有使用情况。截止</t>
    </r>
    <r>
      <rPr>
        <sz val="13"/>
        <rFont val="Arial"/>
        <family val="2"/>
      </rPr>
      <t>2020</t>
    </r>
    <r>
      <rPr>
        <sz val="13"/>
        <rFont val="宋体"/>
        <family val="0"/>
      </rPr>
      <t>年</t>
    </r>
    <r>
      <rPr>
        <sz val="13"/>
        <rFont val="Arial"/>
        <family val="2"/>
      </rPr>
      <t>12</t>
    </r>
    <r>
      <rPr>
        <sz val="13"/>
        <rFont val="宋体"/>
        <family val="0"/>
      </rPr>
      <t>月，我单位共有在用车辆</t>
    </r>
    <r>
      <rPr>
        <sz val="13"/>
        <rFont val="Arial"/>
        <family val="2"/>
      </rPr>
      <t>2</t>
    </r>
    <r>
      <rPr>
        <sz val="13"/>
        <rFont val="宋体"/>
        <family val="0"/>
      </rPr>
      <t>辆，其中一般公务用车</t>
    </r>
    <r>
      <rPr>
        <sz val="13"/>
        <rFont val="Arial"/>
        <family val="2"/>
      </rPr>
      <t>2</t>
    </r>
    <r>
      <rPr>
        <sz val="13"/>
        <rFont val="宋体"/>
        <family val="0"/>
      </rPr>
      <t>辆。</t>
    </r>
    <r>
      <rPr>
        <sz val="13"/>
        <rFont val="Arial"/>
        <family val="2"/>
      </rPr>
      <t>2021</t>
    </r>
    <r>
      <rPr>
        <sz val="13"/>
        <rFont val="宋体"/>
        <family val="0"/>
      </rPr>
      <t>年一般公共预算未安排购置车辆。</t>
    </r>
    <r>
      <rPr>
        <sz val="13"/>
        <rFont val="Arial"/>
        <family val="2"/>
      </rPr>
      <t xml:space="preserve">
</t>
    </r>
    <r>
      <rPr>
        <sz val="13"/>
        <rFont val="宋体"/>
        <family val="0"/>
      </rPr>
      <t>　　部门预算公开联系人：卢俊依，电话：</t>
    </r>
    <r>
      <rPr>
        <sz val="13"/>
        <rFont val="Arial"/>
        <family val="2"/>
      </rPr>
      <t>023-77749007</t>
    </r>
  </si>
  <si>
    <t>财政拨款收支总体情况表</t>
  </si>
  <si>
    <t>重庆市武隆区文复苗族土家族乡人民政府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</si>
  <si>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</si>
  <si>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</si>
  <si>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</si>
  <si>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</si>
  <si>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</si>
  <si>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</si>
  <si>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</si>
  <si>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</si>
  <si>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</si>
  <si>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</si>
  <si>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</si>
  <si>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</si>
  <si>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</si>
  <si>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</si>
  <si>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</si>
  <si>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</si>
  <si>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</si>
  <si>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</si>
  <si>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</si>
  <si>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</si>
  <si>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</si>
  <si>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</si>
  <si>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</si>
  <si>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</si>
  <si>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</si>
  <si>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</si>
  <si>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</si>
  <si>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</si>
  <si>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</si>
  <si>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</si>
  <si>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</si>
  <si>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</si>
  <si>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</si>
  <si>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</si>
  <si>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</si>
  <si>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</si>
  <si>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</si>
  <si>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</si>
  <si>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</si>
  <si>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</si>
  <si>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</si>
  <si>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</si>
  <si>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</si>
  <si>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</si>
  <si>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</si>
  <si>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</si>
  <si>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万元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</si>
  <si>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</si>
  <si>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</si>
  <si>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</si>
  <si>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</si>
  <si>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</si>
  <si>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</si>
  <si>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</si>
  <si>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</si>
  <si>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</si>
  <si>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</si>
  <si>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</si>
  <si>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</si>
  <si>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701019</t>
  </si>
  <si>
    <t>201</t>
  </si>
  <si>
    <t>一般公共服务支出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</si>
  <si>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20101</t>
    </r>
  </si>
  <si>
    <t xml:space="preserve">  人大事务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</si>
  <si>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2010101</t>
    </r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</si>
  <si>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</si>
  <si>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</si>
  <si>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</si>
  <si>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</si>
  <si>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</si>
  <si>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  一般行政管理事务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</si>
  <si>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20106</t>
    </r>
  </si>
  <si>
    <t xml:space="preserve">  财政事务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</si>
  <si>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2010601</t>
    </r>
  </si>
  <si>
    <t xml:space="preserve">  20131</t>
  </si>
  <si>
    <t xml:space="preserve">  党委办公厅（室）及相关机构事务</t>
  </si>
  <si>
    <t xml:space="preserve">    2013101</t>
  </si>
  <si>
    <t>国防</t>
  </si>
  <si>
    <t xml:space="preserve">      民兵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</si>
  <si>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</si>
  <si>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</si>
  <si>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</si>
  <si>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</si>
  <si>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</si>
  <si>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</si>
  <si>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</si>
  <si>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</si>
  <si>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20801</t>
    </r>
  </si>
  <si>
    <t xml:space="preserve">  人力资源和社会保障管理事务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</si>
  <si>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2080109</t>
    </r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</si>
  <si>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</si>
  <si>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</si>
  <si>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</si>
  <si>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</si>
  <si>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</si>
  <si>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</si>
  <si>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</si>
  <si>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</si>
  <si>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</si>
  <si>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</si>
  <si>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</si>
  <si>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20828</t>
    </r>
  </si>
  <si>
    <t xml:space="preserve">  退役军人管理事务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</si>
  <si>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2082850</t>
    </r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</si>
  <si>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</si>
  <si>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</si>
  <si>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</si>
  <si>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</si>
  <si>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</si>
  <si>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</si>
  <si>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</si>
  <si>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城乡社区支出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</si>
  <si>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21201</t>
    </r>
  </si>
  <si>
    <t xml:space="preserve">  城乡社区管理事务</t>
  </si>
  <si>
    <r>
      <t xml:space="preserve"> </t>
    </r>
    <r>
      <rPr>
        <sz val="10"/>
        <rFont val="宋体"/>
        <family val="0"/>
      </rPr>
      <t xml:space="preserve">   2</t>
    </r>
    <r>
      <rPr>
        <sz val="10"/>
        <rFont val="宋体"/>
        <family val="0"/>
      </rPr>
      <t>120104</t>
    </r>
  </si>
  <si>
    <t xml:space="preserve">    城管执法</t>
  </si>
  <si>
    <t xml:space="preserve">    城乡社区环境卫生</t>
  </si>
  <si>
    <t xml:space="preserve">      城乡社区环境卫生</t>
  </si>
  <si>
    <t>213</t>
  </si>
  <si>
    <t>农林水支出</t>
  </si>
  <si>
    <t xml:space="preserve">  21301</t>
  </si>
  <si>
    <t xml:space="preserve">  农业农村</t>
  </si>
  <si>
    <t xml:space="preserve">    2130104</t>
  </si>
  <si>
    <t xml:space="preserve">      防灾救灾</t>
  </si>
  <si>
    <t xml:space="preserve">  21302</t>
  </si>
  <si>
    <t xml:space="preserve">  林业和草原</t>
  </si>
  <si>
    <t xml:space="preserve">    2130204</t>
  </si>
  <si>
    <t xml:space="preserve">    事业机构</t>
  </si>
  <si>
    <t>21305</t>
  </si>
  <si>
    <t>扶贫</t>
  </si>
  <si>
    <t xml:space="preserve">      农村基础设施建设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</si>
  <si>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</si>
  <si>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</si>
  <si>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</si>
  <si>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</si>
  <si>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</si>
  <si>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</si>
  <si>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</si>
  <si>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</si>
  <si>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</si>
  <si>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t xml:space="preserve">     </t>
    </r>
    <r>
      <rPr>
        <sz val="10"/>
        <rFont val="宋体"/>
        <family val="0"/>
      </rPr>
      <t>自然灾害防治</t>
    </r>
  </si>
  <si>
    <t xml:space="preserve">       中央自然灾害生活补助</t>
  </si>
  <si>
    <t>表3-一般公共预算财政拨款基本支出情况表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</si>
  <si>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</si>
  <si>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</si>
  <si>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</si>
  <si>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</si>
  <si>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</si>
  <si>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</si>
  <si>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</si>
  <si>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</si>
  <si>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</si>
  <si>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</si>
  <si>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</si>
  <si>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</si>
  <si>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</si>
  <si>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</si>
  <si>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</si>
  <si>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</si>
  <si>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</si>
  <si>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</si>
  <si>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</si>
  <si>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</si>
  <si>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</si>
  <si>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</si>
  <si>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</si>
  <si>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</si>
  <si>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</si>
  <si>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</si>
  <si>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30114</t>
  </si>
  <si>
    <t>医疗费</t>
  </si>
  <si>
    <t xml:space="preserve">  30199</t>
  </si>
  <si>
    <t xml:space="preserve">  其他工资福利支出</t>
  </si>
  <si>
    <t>302</t>
  </si>
  <si>
    <t>商品和服务支出</t>
  </si>
  <si>
    <t xml:space="preserve">  30207</t>
  </si>
  <si>
    <t xml:space="preserve">    办公费</t>
  </si>
  <si>
    <t xml:space="preserve">  30239</t>
  </si>
  <si>
    <t xml:space="preserve">    咨询费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</si>
  <si>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</si>
  <si>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</si>
  <si>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</si>
  <si>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</si>
  <si>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</si>
  <si>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</si>
  <si>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</si>
  <si>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维修（护）费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</si>
  <si>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</si>
  <si>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</si>
  <si>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</si>
  <si>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</si>
  <si>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</si>
  <si>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</si>
  <si>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</si>
  <si>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</si>
  <si>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</si>
  <si>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</si>
  <si>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30227</t>
  </si>
  <si>
    <t xml:space="preserve">    委托业务费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</si>
  <si>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</si>
  <si>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</si>
  <si>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</si>
  <si>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</si>
  <si>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</si>
  <si>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</si>
  <si>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</si>
  <si>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</si>
  <si>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</si>
  <si>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</si>
  <si>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</si>
  <si>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</si>
  <si>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</si>
  <si>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</si>
  <si>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</si>
  <si>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</si>
  <si>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</si>
  <si>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</si>
  <si>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</si>
  <si>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</si>
  <si>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</si>
  <si>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</si>
  <si>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</si>
  <si>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</si>
  <si>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</si>
  <si>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</si>
  <si>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</si>
  <si>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</si>
  <si>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</si>
  <si>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</si>
  <si>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</si>
  <si>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</si>
  <si>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</si>
  <si>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</si>
  <si>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</si>
  <si>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</si>
  <si>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</si>
  <si>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</si>
  <si>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</si>
  <si>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</si>
  <si>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</si>
  <si>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</si>
  <si>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</si>
  <si>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</si>
  <si>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</si>
  <si>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</si>
  <si>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</si>
  <si>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</si>
  <si>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</si>
  <si>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</si>
  <si>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</si>
  <si>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</si>
  <si>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</si>
  <si>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</si>
  <si>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</si>
  <si>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 xml:space="preserve">     自然灾害防治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</si>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</sst>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#.00"/>
    <numFmt numFmtId="178" formatCode="#"/>
  </numFmts>
  <fonts count="55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sz val="12"/>
      <name val="宋体"/>
      <family val="0"/>
    </font>
    <font>
      <sz val="21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indexed="8"/>
      </top>
      <bottom style="thin">
        <color rgb="FF000000"/>
      </bottom>
    </border>
    <border>
      <left/>
      <right/>
      <top style="thin">
        <color indexed="8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/>
      <top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13" fillId="0" borderId="0" applyProtection="0">
      <alignment vertical="center"/>
    </xf>
  </cellStyleXfs>
  <cellXfs count="1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0" fillId="0" borderId="18" xfId="0" applyNumberFormat="1" applyFont="1" applyFill="1" applyBorder="1" applyAlignment="1">
      <alignment horizontal="center"/>
    </xf>
    <xf numFmtId="176" fontId="53" fillId="0" borderId="18" xfId="0" applyNumberFormat="1" applyFont="1" applyFill="1" applyBorder="1" applyAlignment="1">
      <alignment horizontal="center"/>
    </xf>
    <xf numFmtId="176" fontId="5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0" fontId="3" fillId="0" borderId="20" xfId="0" applyNumberFormat="1" applyFont="1" applyFill="1" applyBorder="1" applyAlignment="1">
      <alignment horizontal="left" vertical="center" shrinkToFit="1"/>
    </xf>
    <xf numFmtId="176" fontId="3" fillId="0" borderId="21" xfId="0" applyNumberFormat="1" applyFont="1" applyFill="1" applyBorder="1" applyAlignment="1">
      <alignment horizontal="left" vertical="center" shrinkToFit="1"/>
    </xf>
    <xf numFmtId="0" fontId="3" fillId="0" borderId="18" xfId="0" applyNumberFormat="1" applyFont="1" applyFill="1" applyBorder="1" applyAlignment="1">
      <alignment horizontal="left" vertical="center" shrinkToFit="1"/>
    </xf>
    <xf numFmtId="0" fontId="3" fillId="0" borderId="19" xfId="0" applyNumberFormat="1" applyFont="1" applyFill="1" applyBorder="1" applyAlignment="1">
      <alignment horizontal="left" vertical="center" shrinkToFit="1"/>
    </xf>
    <xf numFmtId="176" fontId="3" fillId="0" borderId="22" xfId="0" applyNumberFormat="1" applyFont="1" applyFill="1" applyBorder="1" applyAlignment="1">
      <alignment horizontal="left" vertical="center" shrinkToFit="1"/>
    </xf>
    <xf numFmtId="49" fontId="3" fillId="0" borderId="18" xfId="0" applyNumberFormat="1" applyFont="1" applyFill="1" applyBorder="1" applyAlignment="1">
      <alignment horizontal="left" vertical="center" shrinkToFit="1"/>
    </xf>
    <xf numFmtId="0" fontId="3" fillId="0" borderId="23" xfId="0" applyNumberFormat="1" applyFont="1" applyFill="1" applyBorder="1" applyAlignment="1">
      <alignment horizontal="left" vertical="center" shrinkToFit="1"/>
    </xf>
    <xf numFmtId="0" fontId="3" fillId="0" borderId="24" xfId="0" applyNumberFormat="1" applyFont="1" applyFill="1" applyBorder="1" applyAlignment="1">
      <alignment horizontal="left" vertical="center" shrinkToFit="1"/>
    </xf>
    <xf numFmtId="0" fontId="3" fillId="0" borderId="25" xfId="0" applyNumberFormat="1" applyFont="1" applyFill="1" applyBorder="1" applyAlignment="1">
      <alignment horizontal="left" vertical="center" shrinkToFit="1"/>
    </xf>
    <xf numFmtId="176" fontId="53" fillId="0" borderId="24" xfId="0" applyNumberFormat="1" applyFont="1" applyFill="1" applyBorder="1" applyAlignment="1">
      <alignment horizontal="center"/>
    </xf>
    <xf numFmtId="176" fontId="53" fillId="0" borderId="24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left" vertical="center" shrinkToFit="1"/>
    </xf>
    <xf numFmtId="176" fontId="3" fillId="0" borderId="19" xfId="0" applyNumberFormat="1" applyFont="1" applyFill="1" applyBorder="1" applyAlignment="1">
      <alignment horizontal="left" vertical="center" shrinkToFit="1"/>
    </xf>
    <xf numFmtId="176" fontId="54" fillId="0" borderId="18" xfId="0" applyNumberFormat="1" applyFont="1" applyFill="1" applyBorder="1" applyAlignment="1" applyProtection="1">
      <alignment horizontal="center" vertical="center"/>
      <protection/>
    </xf>
    <xf numFmtId="176" fontId="53" fillId="0" borderId="1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left"/>
    </xf>
    <xf numFmtId="176" fontId="0" fillId="0" borderId="19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28" xfId="0" applyFont="1" applyFill="1" applyBorder="1" applyAlignment="1">
      <alignment horizontal="center" vertical="center" wrapText="1" shrinkToFit="1"/>
    </xf>
    <xf numFmtId="0" fontId="3" fillId="33" borderId="29" xfId="0" applyFont="1" applyFill="1" applyBorder="1" applyAlignment="1">
      <alignment horizontal="center" vertical="center" wrapText="1" shrinkToFit="1"/>
    </xf>
    <xf numFmtId="0" fontId="3" fillId="33" borderId="30" xfId="0" applyFont="1" applyFill="1" applyBorder="1" applyAlignment="1">
      <alignment horizontal="center" vertical="center" wrapText="1" shrinkToFit="1"/>
    </xf>
    <xf numFmtId="176" fontId="3" fillId="0" borderId="18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 horizontal="left" vertical="center" shrinkToFit="1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/>
    </xf>
    <xf numFmtId="176" fontId="1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>
      <alignment/>
    </xf>
    <xf numFmtId="0" fontId="3" fillId="33" borderId="31" xfId="0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right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27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77" fontId="3" fillId="0" borderId="10" xfId="0" applyNumberFormat="1" applyFont="1" applyBorder="1" applyAlignment="1">
      <alignment shrinkToFit="1"/>
    </xf>
    <xf numFmtId="176" fontId="7" fillId="0" borderId="33" xfId="61" applyNumberFormat="1" applyFont="1" applyFill="1" applyBorder="1" applyAlignment="1">
      <alignment horizontal="right" vertical="center"/>
      <protection/>
    </xf>
    <xf numFmtId="176" fontId="8" fillId="0" borderId="33" xfId="61" applyNumberFormat="1" applyFont="1" applyFill="1" applyBorder="1" applyAlignment="1">
      <alignment horizontal="right" vertical="center"/>
      <protection/>
    </xf>
    <xf numFmtId="178" fontId="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/>
    </xf>
    <xf numFmtId="0" fontId="3" fillId="33" borderId="34" xfId="0" applyFont="1" applyFill="1" applyBorder="1" applyAlignment="1">
      <alignment horizontal="center" vertical="center" wrapText="1" shrinkToFit="1"/>
    </xf>
    <xf numFmtId="0" fontId="3" fillId="33" borderId="35" xfId="0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3" fillId="0" borderId="36" xfId="0" applyNumberFormat="1" applyFont="1" applyFill="1" applyBorder="1" applyAlignment="1" applyProtection="1">
      <alignment horizontal="center"/>
      <protection/>
    </xf>
    <xf numFmtId="4" fontId="3" fillId="0" borderId="18" xfId="0" applyNumberFormat="1" applyFont="1" applyFill="1" applyBorder="1" applyAlignment="1" applyProtection="1">
      <alignment horizontal="center"/>
      <protection/>
    </xf>
    <xf numFmtId="4" fontId="3" fillId="0" borderId="3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38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vertical="center" shrinkToFit="1"/>
    </xf>
    <xf numFmtId="4" fontId="3" fillId="0" borderId="18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 shrinkToFit="1"/>
    </xf>
    <xf numFmtId="4" fontId="3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 shrinkToFit="1"/>
    </xf>
    <xf numFmtId="4" fontId="3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/>
    </xf>
    <xf numFmtId="176" fontId="6" fillId="33" borderId="34" xfId="0" applyNumberFormat="1" applyFont="1" applyFill="1" applyBorder="1" applyAlignment="1">
      <alignment horizontal="center" vertical="center" wrapText="1" shrinkToFit="1"/>
    </xf>
    <xf numFmtId="0" fontId="6" fillId="33" borderId="34" xfId="0" applyFont="1" applyFill="1" applyBorder="1" applyAlignment="1">
      <alignment horizontal="center" vertical="center" wrapText="1" shrinkToFit="1"/>
    </xf>
    <xf numFmtId="176" fontId="6" fillId="33" borderId="10" xfId="0" applyNumberFormat="1" applyFont="1" applyFill="1" applyBorder="1" applyAlignment="1">
      <alignment horizontal="center" vertical="center" wrapText="1" shrinkToFit="1"/>
    </xf>
    <xf numFmtId="176" fontId="5" fillId="33" borderId="10" xfId="0" applyNumberFormat="1" applyFont="1" applyFill="1" applyBorder="1" applyAlignment="1">
      <alignment horizontal="left" vertical="center" wrapText="1" shrinkToFit="1"/>
    </xf>
    <xf numFmtId="176" fontId="5" fillId="33" borderId="10" xfId="0" applyNumberFormat="1" applyFont="1" applyFill="1" applyBorder="1" applyAlignment="1">
      <alignment horizontal="right" vertical="center" wrapText="1" shrinkToFit="1"/>
    </xf>
    <xf numFmtId="176" fontId="3" fillId="0" borderId="10" xfId="0" applyNumberFormat="1" applyFont="1" applyBorder="1" applyAlignment="1">
      <alignment shrinkToFit="1"/>
    </xf>
    <xf numFmtId="0" fontId="11" fillId="33" borderId="0" xfId="0" applyNumberFormat="1" applyFont="1" applyFill="1" applyBorder="1" applyAlignment="1">
      <alignment horizontal="center" vertical="center" wrapText="1" shrinkToFit="1"/>
    </xf>
    <xf numFmtId="0" fontId="12" fillId="33" borderId="0" xfId="0" applyNumberFormat="1" applyFont="1" applyFill="1" applyBorder="1" applyAlignment="1">
      <alignment horizontal="left" vertical="center" wrapText="1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_2007人代会数据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34" sqref="L34"/>
    </sheetView>
  </sheetViews>
  <sheetFormatPr defaultColWidth="9.140625" defaultRowHeight="12.75"/>
  <cols>
    <col min="1" max="1" width="15.00390625" style="0" bestFit="1" customWidth="1"/>
  </cols>
  <sheetData>
    <row r="1" ht="42.75" customHeight="1">
      <c r="A1" s="111" t="s">
        <v>0</v>
      </c>
    </row>
    <row r="2" ht="16.5" customHeight="1">
      <c r="A2" s="112" t="s">
        <v>1</v>
      </c>
    </row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2" sqref="J2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263</v>
      </c>
    </row>
    <row r="2" spans="1:10" ht="15" customHeight="1">
      <c r="A2" s="2" t="s">
        <v>3</v>
      </c>
      <c r="B2" s="3"/>
      <c r="J2" s="7" t="s">
        <v>50</v>
      </c>
    </row>
    <row r="3" ht="15" customHeight="1"/>
    <row r="4" spans="1:10" ht="25.5">
      <c r="A4" s="4" t="s">
        <v>51</v>
      </c>
      <c r="B4" s="4" t="s">
        <v>52</v>
      </c>
      <c r="C4" s="4" t="s">
        <v>7</v>
      </c>
      <c r="D4" s="4" t="s">
        <v>62</v>
      </c>
      <c r="E4" s="4" t="s">
        <v>253</v>
      </c>
      <c r="F4" s="4" t="s">
        <v>254</v>
      </c>
      <c r="G4" s="4" t="s">
        <v>255</v>
      </c>
      <c r="H4" s="4" t="s">
        <v>264</v>
      </c>
      <c r="I4" s="4" t="s">
        <v>265</v>
      </c>
      <c r="J4" s="4" t="s">
        <v>266</v>
      </c>
    </row>
    <row r="5" spans="1:10" ht="12.75">
      <c r="A5" s="5" t="s">
        <v>62</v>
      </c>
      <c r="B5" s="5"/>
      <c r="C5" s="5"/>
      <c r="D5" s="6">
        <v>1.9</v>
      </c>
      <c r="E5" s="6">
        <v>1.9</v>
      </c>
      <c r="F5" s="5"/>
      <c r="G5" s="5"/>
      <c r="H5" s="5"/>
      <c r="I5" s="5"/>
      <c r="J5" s="5"/>
    </row>
    <row r="6" spans="1:10" ht="12.75">
      <c r="A6" s="5" t="s">
        <v>63</v>
      </c>
      <c r="B6" s="5" t="s">
        <v>3</v>
      </c>
      <c r="C6" s="5"/>
      <c r="D6" s="6">
        <v>1.9</v>
      </c>
      <c r="E6" s="6">
        <v>1.9</v>
      </c>
      <c r="F6" s="5"/>
      <c r="G6" s="5"/>
      <c r="H6" s="5"/>
      <c r="I6" s="5"/>
      <c r="J6" s="5"/>
    </row>
    <row r="7" spans="1:10" ht="12.75">
      <c r="A7" s="5"/>
      <c r="B7" s="5"/>
      <c r="C7" s="5" t="s">
        <v>267</v>
      </c>
      <c r="D7" s="6">
        <v>1.9</v>
      </c>
      <c r="E7" s="6">
        <v>1.9</v>
      </c>
      <c r="F7" s="5"/>
      <c r="G7" s="5"/>
      <c r="H7" s="5"/>
      <c r="I7" s="5"/>
      <c r="J7" s="5"/>
    </row>
  </sheetData>
  <sheetProtection/>
  <mergeCells count="2">
    <mergeCell ref="A1:J1"/>
    <mergeCell ref="A2:B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" sqref="A2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104" bestFit="1" customWidth="1"/>
    <col min="5" max="5" width="23.00390625" style="104" bestFit="1" customWidth="1"/>
    <col min="6" max="6" width="24.00390625" style="0" bestFit="1" customWidth="1"/>
    <col min="7" max="7" width="25.00390625" style="0" bestFit="1" customWidth="1"/>
  </cols>
  <sheetData>
    <row r="1" spans="1:7" ht="17.25">
      <c r="A1" s="1" t="s">
        <v>2</v>
      </c>
      <c r="B1" s="1"/>
      <c r="C1" s="1"/>
      <c r="D1" s="1"/>
      <c r="E1" s="1"/>
      <c r="F1" s="1"/>
      <c r="G1" s="1"/>
    </row>
    <row r="2" ht="16.5" customHeight="1">
      <c r="A2" s="7" t="s">
        <v>3</v>
      </c>
    </row>
    <row r="3" ht="32.25" customHeight="1">
      <c r="A3" s="7" t="s">
        <v>4</v>
      </c>
    </row>
    <row r="4" spans="1:7" ht="27.75" customHeight="1">
      <c r="A4" s="70" t="s">
        <v>5</v>
      </c>
      <c r="B4" s="71"/>
      <c r="C4" s="70" t="s">
        <v>6</v>
      </c>
      <c r="D4" s="105"/>
      <c r="E4" s="105"/>
      <c r="F4" s="106"/>
      <c r="G4" s="71"/>
    </row>
    <row r="5" spans="1:7" ht="19.5" customHeight="1">
      <c r="A5" s="72" t="s">
        <v>7</v>
      </c>
      <c r="B5" s="72" t="s">
        <v>8</v>
      </c>
      <c r="C5" s="72" t="s">
        <v>9</v>
      </c>
      <c r="D5" s="107" t="s">
        <v>8</v>
      </c>
      <c r="E5" s="108" t="s">
        <v>10</v>
      </c>
      <c r="F5" s="68" t="s">
        <v>11</v>
      </c>
      <c r="G5" s="68" t="s">
        <v>12</v>
      </c>
    </row>
    <row r="6" spans="1:7" ht="19.5" customHeight="1">
      <c r="A6" s="68" t="s">
        <v>13</v>
      </c>
      <c r="B6" s="109">
        <f>SUM(B7:B9)</f>
        <v>1222</v>
      </c>
      <c r="C6" s="68" t="s">
        <v>14</v>
      </c>
      <c r="D6" s="110">
        <v>676.73</v>
      </c>
      <c r="E6" s="110">
        <v>676.73</v>
      </c>
      <c r="F6" s="76"/>
      <c r="G6" s="76"/>
    </row>
    <row r="7" spans="1:7" ht="19.5" customHeight="1">
      <c r="A7" s="68" t="s">
        <v>15</v>
      </c>
      <c r="B7" s="109">
        <v>1222</v>
      </c>
      <c r="C7" s="68" t="s">
        <v>16</v>
      </c>
      <c r="D7" s="79"/>
      <c r="E7" s="79"/>
      <c r="F7" s="76"/>
      <c r="G7" s="76"/>
    </row>
    <row r="8" spans="1:7" ht="19.5" customHeight="1">
      <c r="A8" s="68" t="s">
        <v>17</v>
      </c>
      <c r="B8" s="109"/>
      <c r="C8" s="68" t="s">
        <v>18</v>
      </c>
      <c r="D8" s="79">
        <v>3</v>
      </c>
      <c r="E8" s="79">
        <v>3</v>
      </c>
      <c r="F8" s="76"/>
      <c r="G8" s="76"/>
    </row>
    <row r="9" spans="1:7" ht="19.5" customHeight="1">
      <c r="A9" s="68" t="s">
        <v>19</v>
      </c>
      <c r="B9" s="109"/>
      <c r="C9" s="68" t="s">
        <v>20</v>
      </c>
      <c r="D9" s="79"/>
      <c r="E9" s="79"/>
      <c r="F9" s="76"/>
      <c r="G9" s="76"/>
    </row>
    <row r="10" spans="1:7" ht="19.5" customHeight="1">
      <c r="A10" s="68" t="s">
        <v>4</v>
      </c>
      <c r="B10" s="77" t="s">
        <v>4</v>
      </c>
      <c r="C10" s="68" t="s">
        <v>21</v>
      </c>
      <c r="D10" s="79"/>
      <c r="E10" s="79"/>
      <c r="F10" s="76"/>
      <c r="G10" s="76"/>
    </row>
    <row r="11" spans="1:7" ht="19.5" customHeight="1">
      <c r="A11" s="68" t="s">
        <v>4</v>
      </c>
      <c r="B11" s="77" t="s">
        <v>4</v>
      </c>
      <c r="C11" s="68" t="s">
        <v>22</v>
      </c>
      <c r="D11" s="79"/>
      <c r="E11" s="79"/>
      <c r="F11" s="76"/>
      <c r="G11" s="76"/>
    </row>
    <row r="12" spans="1:7" ht="19.5" customHeight="1">
      <c r="A12" s="68" t="s">
        <v>4</v>
      </c>
      <c r="B12" s="77" t="s">
        <v>4</v>
      </c>
      <c r="C12" s="68" t="s">
        <v>23</v>
      </c>
      <c r="D12" s="79">
        <v>19.23</v>
      </c>
      <c r="E12" s="74">
        <v>19.23</v>
      </c>
      <c r="F12" s="76"/>
      <c r="G12" s="76"/>
    </row>
    <row r="13" spans="1:7" ht="19.5" customHeight="1">
      <c r="A13" s="68" t="s">
        <v>4</v>
      </c>
      <c r="B13" s="77" t="s">
        <v>4</v>
      </c>
      <c r="C13" s="68" t="s">
        <v>24</v>
      </c>
      <c r="D13" s="110">
        <v>144.59</v>
      </c>
      <c r="E13" s="74">
        <v>144.59</v>
      </c>
      <c r="F13" s="76"/>
      <c r="G13" s="76"/>
    </row>
    <row r="14" spans="1:7" ht="19.5" customHeight="1">
      <c r="A14" s="68" t="s">
        <v>4</v>
      </c>
      <c r="B14" s="77" t="s">
        <v>4</v>
      </c>
      <c r="C14" s="68" t="s">
        <v>25</v>
      </c>
      <c r="D14" s="79"/>
      <c r="F14" s="76"/>
      <c r="G14" s="76"/>
    </row>
    <row r="15" spans="1:7" ht="19.5" customHeight="1">
      <c r="A15" s="68" t="s">
        <v>4</v>
      </c>
      <c r="B15" s="77" t="s">
        <v>4</v>
      </c>
      <c r="C15" s="68" t="s">
        <v>26</v>
      </c>
      <c r="D15" s="110">
        <v>43.45</v>
      </c>
      <c r="E15" s="74">
        <v>43.45</v>
      </c>
      <c r="F15" s="76"/>
      <c r="G15" s="76"/>
    </row>
    <row r="16" spans="1:7" ht="19.5" customHeight="1">
      <c r="A16" s="68" t="s">
        <v>4</v>
      </c>
      <c r="B16" s="77" t="s">
        <v>4</v>
      </c>
      <c r="C16" s="68" t="s">
        <v>27</v>
      </c>
      <c r="D16" s="79"/>
      <c r="E16" s="79"/>
      <c r="F16" s="76"/>
      <c r="G16" s="76"/>
    </row>
    <row r="17" spans="1:7" ht="19.5" customHeight="1">
      <c r="A17" s="68" t="s">
        <v>4</v>
      </c>
      <c r="B17" s="77" t="s">
        <v>4</v>
      </c>
      <c r="C17" s="68" t="s">
        <v>28</v>
      </c>
      <c r="D17" s="79">
        <v>52.34</v>
      </c>
      <c r="E17" s="79">
        <v>52.34</v>
      </c>
      <c r="F17" s="76"/>
      <c r="G17" s="76"/>
    </row>
    <row r="18" spans="1:7" ht="19.5" customHeight="1">
      <c r="A18" s="68" t="s">
        <v>4</v>
      </c>
      <c r="B18" s="77" t="s">
        <v>4</v>
      </c>
      <c r="C18" s="68" t="s">
        <v>29</v>
      </c>
      <c r="D18" s="79">
        <f>350.71-3</f>
        <v>347.71</v>
      </c>
      <c r="E18" s="79">
        <f>350.71-3</f>
        <v>347.71</v>
      </c>
      <c r="F18" s="76"/>
      <c r="G18" s="76"/>
    </row>
    <row r="19" spans="1:7" ht="19.5" customHeight="1">
      <c r="A19" s="68" t="s">
        <v>30</v>
      </c>
      <c r="B19" s="77">
        <v>151.65</v>
      </c>
      <c r="C19" s="68" t="s">
        <v>31</v>
      </c>
      <c r="D19" s="79"/>
      <c r="E19" s="79"/>
      <c r="F19" s="76"/>
      <c r="G19" s="76"/>
    </row>
    <row r="20" spans="1:7" ht="19.5" customHeight="1">
      <c r="A20" s="68" t="s">
        <v>15</v>
      </c>
      <c r="B20" s="77">
        <v>151.65</v>
      </c>
      <c r="C20" s="68" t="s">
        <v>32</v>
      </c>
      <c r="D20" s="79"/>
      <c r="E20" s="79"/>
      <c r="F20" s="76"/>
      <c r="G20" s="76"/>
    </row>
    <row r="21" spans="1:7" ht="19.5" customHeight="1">
      <c r="A21" s="68" t="s">
        <v>17</v>
      </c>
      <c r="B21" s="77" t="s">
        <v>4</v>
      </c>
      <c r="C21" s="68" t="s">
        <v>33</v>
      </c>
      <c r="D21" s="79"/>
      <c r="E21" s="79"/>
      <c r="F21" s="76"/>
      <c r="G21" s="76"/>
    </row>
    <row r="22" spans="1:7" ht="19.5" customHeight="1">
      <c r="A22" s="68" t="s">
        <v>19</v>
      </c>
      <c r="B22" s="77" t="s">
        <v>4</v>
      </c>
      <c r="C22" s="68" t="s">
        <v>34</v>
      </c>
      <c r="D22" s="79"/>
      <c r="E22" s="79"/>
      <c r="F22" s="76"/>
      <c r="G22" s="76"/>
    </row>
    <row r="23" spans="1:7" ht="19.5" customHeight="1">
      <c r="A23" s="68" t="s">
        <v>4</v>
      </c>
      <c r="B23" s="77" t="s">
        <v>4</v>
      </c>
      <c r="C23" s="68" t="s">
        <v>35</v>
      </c>
      <c r="D23" s="79"/>
      <c r="E23" s="79"/>
      <c r="F23" s="76"/>
      <c r="G23" s="76"/>
    </row>
    <row r="24" spans="1:7" ht="19.5" customHeight="1">
      <c r="A24" s="68" t="s">
        <v>4</v>
      </c>
      <c r="B24" s="77" t="s">
        <v>4</v>
      </c>
      <c r="C24" s="68" t="s">
        <v>36</v>
      </c>
      <c r="D24" s="79"/>
      <c r="E24" s="79"/>
      <c r="F24" s="76"/>
      <c r="G24" s="76"/>
    </row>
    <row r="25" spans="1:7" ht="19.5" customHeight="1">
      <c r="A25" s="68" t="s">
        <v>4</v>
      </c>
      <c r="B25" s="77" t="s">
        <v>4</v>
      </c>
      <c r="C25" s="68" t="s">
        <v>37</v>
      </c>
      <c r="D25" s="110">
        <v>56.6</v>
      </c>
      <c r="E25" s="110">
        <v>56.6</v>
      </c>
      <c r="F25" s="76"/>
      <c r="G25" s="76"/>
    </row>
    <row r="26" spans="1:7" ht="19.5" customHeight="1">
      <c r="A26" s="68" t="s">
        <v>4</v>
      </c>
      <c r="B26" s="77" t="s">
        <v>4</v>
      </c>
      <c r="C26" s="68" t="s">
        <v>38</v>
      </c>
      <c r="D26" s="79"/>
      <c r="E26" s="79"/>
      <c r="F26" s="76"/>
      <c r="G26" s="76"/>
    </row>
    <row r="27" spans="1:7" ht="19.5" customHeight="1">
      <c r="A27" s="68" t="s">
        <v>4</v>
      </c>
      <c r="B27" s="77" t="s">
        <v>4</v>
      </c>
      <c r="C27" s="68" t="s">
        <v>39</v>
      </c>
      <c r="D27" s="79"/>
      <c r="E27" s="79"/>
      <c r="F27" s="76"/>
      <c r="G27" s="76"/>
    </row>
    <row r="28" spans="1:7" ht="19.5" customHeight="1">
      <c r="A28" s="68" t="s">
        <v>4</v>
      </c>
      <c r="B28" s="77" t="s">
        <v>4</v>
      </c>
      <c r="C28" s="68" t="s">
        <v>40</v>
      </c>
      <c r="D28" s="79"/>
      <c r="E28" s="79"/>
      <c r="F28" s="76"/>
      <c r="G28" s="76"/>
    </row>
    <row r="29" spans="1:7" ht="19.5" customHeight="1">
      <c r="A29" s="68" t="s">
        <v>4</v>
      </c>
      <c r="B29" s="77" t="s">
        <v>4</v>
      </c>
      <c r="C29" s="68" t="s">
        <v>41</v>
      </c>
      <c r="D29" s="110"/>
      <c r="E29" s="110"/>
      <c r="F29" s="76"/>
      <c r="G29" s="76"/>
    </row>
    <row r="30" spans="1:7" ht="19.5" customHeight="1">
      <c r="A30" s="68" t="s">
        <v>4</v>
      </c>
      <c r="B30" s="77" t="s">
        <v>4</v>
      </c>
      <c r="C30" s="68" t="s">
        <v>42</v>
      </c>
      <c r="D30" s="79"/>
      <c r="E30" s="79"/>
      <c r="F30" s="76"/>
      <c r="G30" s="76"/>
    </row>
    <row r="31" spans="1:7" ht="19.5" customHeight="1">
      <c r="A31" s="68" t="s">
        <v>4</v>
      </c>
      <c r="B31" s="77" t="s">
        <v>4</v>
      </c>
      <c r="C31" s="68" t="s">
        <v>43</v>
      </c>
      <c r="D31" s="79"/>
      <c r="E31" s="79"/>
      <c r="F31" s="76"/>
      <c r="G31" s="76"/>
    </row>
    <row r="32" spans="1:7" ht="18" customHeight="1">
      <c r="A32" s="68" t="s">
        <v>4</v>
      </c>
      <c r="B32" s="77" t="s">
        <v>4</v>
      </c>
      <c r="C32" s="68" t="s">
        <v>44</v>
      </c>
      <c r="D32" s="79"/>
      <c r="E32" s="79"/>
      <c r="F32" s="76"/>
      <c r="G32" s="76"/>
    </row>
    <row r="33" spans="1:7" ht="19.5" customHeight="1">
      <c r="A33" s="68" t="s">
        <v>4</v>
      </c>
      <c r="B33" s="77" t="s">
        <v>4</v>
      </c>
      <c r="C33" s="68" t="s">
        <v>45</v>
      </c>
      <c r="D33" s="79"/>
      <c r="E33" s="79"/>
      <c r="F33" s="76"/>
      <c r="G33" s="76"/>
    </row>
    <row r="34" spans="1:7" ht="16.5" customHeight="1">
      <c r="A34" s="68" t="s">
        <v>4</v>
      </c>
      <c r="B34" s="77" t="s">
        <v>4</v>
      </c>
      <c r="C34" s="68" t="s">
        <v>46</v>
      </c>
      <c r="D34" s="74">
        <v>30</v>
      </c>
      <c r="E34" s="74">
        <v>30</v>
      </c>
      <c r="F34" s="76"/>
      <c r="G34" s="76"/>
    </row>
    <row r="35" spans="1:7" ht="16.5" customHeight="1">
      <c r="A35" s="78" t="s">
        <v>4</v>
      </c>
      <c r="B35" s="77" t="s">
        <v>4</v>
      </c>
      <c r="C35" s="78" t="s">
        <v>4</v>
      </c>
      <c r="D35" s="109" t="s">
        <v>4</v>
      </c>
      <c r="E35" s="109" t="s">
        <v>4</v>
      </c>
      <c r="F35" s="77" t="s">
        <v>4</v>
      </c>
      <c r="G35" s="77" t="s">
        <v>4</v>
      </c>
    </row>
    <row r="36" spans="1:7" ht="15">
      <c r="A36" s="68" t="s">
        <v>4</v>
      </c>
      <c r="B36" s="68" t="s">
        <v>4</v>
      </c>
      <c r="C36" s="68" t="s">
        <v>4</v>
      </c>
      <c r="D36" s="109" t="s">
        <v>4</v>
      </c>
      <c r="E36" s="109" t="s">
        <v>4</v>
      </c>
      <c r="F36" s="77" t="s">
        <v>4</v>
      </c>
      <c r="G36" s="77" t="s">
        <v>4</v>
      </c>
    </row>
    <row r="37" spans="1:7" ht="15">
      <c r="A37" s="78" t="s">
        <v>47</v>
      </c>
      <c r="B37" s="77">
        <f>B19+B7</f>
        <v>1373.65</v>
      </c>
      <c r="C37" s="78" t="s">
        <v>48</v>
      </c>
      <c r="D37" s="110">
        <f>SUM(D6:D34)</f>
        <v>1373.65</v>
      </c>
      <c r="E37" s="110">
        <f>SUM(E6:E34)</f>
        <v>1373.65</v>
      </c>
      <c r="F37" s="76"/>
      <c r="G37" s="76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B4">
      <selection activeCell="C23" sqref="C23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30" customHeight="1">
      <c r="A1" s="1" t="s">
        <v>49</v>
      </c>
    </row>
    <row r="2" spans="1:8" ht="15" customHeight="1">
      <c r="A2" s="7" t="s">
        <v>3</v>
      </c>
      <c r="H2" s="7" t="s">
        <v>50</v>
      </c>
    </row>
    <row r="3" ht="15" customHeight="1"/>
    <row r="4" spans="1:8" ht="15" customHeight="1">
      <c r="A4" s="9" t="s">
        <v>51</v>
      </c>
      <c r="B4" s="9" t="s">
        <v>52</v>
      </c>
      <c r="C4" s="10" t="s">
        <v>53</v>
      </c>
      <c r="D4" s="50"/>
      <c r="E4" s="10" t="s">
        <v>54</v>
      </c>
      <c r="F4" s="80"/>
      <c r="G4" s="80"/>
      <c r="H4" s="50"/>
    </row>
    <row r="5" spans="1:8" ht="15" customHeight="1">
      <c r="A5" s="81"/>
      <c r="B5" s="81"/>
      <c r="C5" s="9" t="s">
        <v>55</v>
      </c>
      <c r="D5" s="9" t="s">
        <v>56</v>
      </c>
      <c r="E5" s="9" t="s">
        <v>57</v>
      </c>
      <c r="F5" s="9" t="s">
        <v>58</v>
      </c>
      <c r="G5" s="10" t="s">
        <v>59</v>
      </c>
      <c r="H5" s="50"/>
    </row>
    <row r="6" spans="1:8" ht="12.75">
      <c r="A6" s="12"/>
      <c r="B6" s="12"/>
      <c r="C6" s="12"/>
      <c r="D6" s="12"/>
      <c r="E6" s="12"/>
      <c r="F6" s="12"/>
      <c r="G6" s="4" t="s">
        <v>60</v>
      </c>
      <c r="H6" s="4" t="s">
        <v>61</v>
      </c>
    </row>
    <row r="7" spans="1:8" ht="12.75">
      <c r="A7" s="5" t="s">
        <v>62</v>
      </c>
      <c r="B7" s="5"/>
      <c r="C7" s="5"/>
      <c r="D7" s="5"/>
      <c r="E7" s="6">
        <f>E8+E20+E23+E33+E36+E41+E51+E54+E18</f>
        <v>1373.65</v>
      </c>
      <c r="F7" s="6">
        <f>F8+F18+F20+F23+F33+F36+F41+F51</f>
        <v>1100.4</v>
      </c>
      <c r="G7" s="6">
        <f>G8+G18+G41+G55</f>
        <v>273.25</v>
      </c>
      <c r="H7" s="5"/>
    </row>
    <row r="8" spans="1:8" ht="10.5" customHeight="1">
      <c r="A8" s="5" t="s">
        <v>63</v>
      </c>
      <c r="B8" s="5" t="s">
        <v>3</v>
      </c>
      <c r="C8" s="5" t="s">
        <v>64</v>
      </c>
      <c r="D8" s="5" t="s">
        <v>65</v>
      </c>
      <c r="E8" s="96">
        <f>E10+E11+E14+E16</f>
        <v>676.73</v>
      </c>
      <c r="F8" s="96">
        <f>F10+F11+F14+F16</f>
        <v>666.73</v>
      </c>
      <c r="G8" s="96">
        <f>G10+G11+G14+G16</f>
        <v>10</v>
      </c>
      <c r="H8" s="5"/>
    </row>
    <row r="9" spans="1:8" ht="10.5" customHeight="1">
      <c r="A9" s="5"/>
      <c r="B9" s="5"/>
      <c r="C9" s="22" t="s">
        <v>66</v>
      </c>
      <c r="D9" s="5" t="s">
        <v>67</v>
      </c>
      <c r="E9" s="96">
        <f>F9+G9</f>
        <v>14.12</v>
      </c>
      <c r="F9" s="96">
        <v>14.12</v>
      </c>
      <c r="G9" s="95"/>
      <c r="H9" s="5"/>
    </row>
    <row r="10" spans="1:8" ht="10.5" customHeight="1">
      <c r="A10" s="5"/>
      <c r="B10" s="5"/>
      <c r="C10" s="22" t="s">
        <v>68</v>
      </c>
      <c r="D10" s="5" t="s">
        <v>69</v>
      </c>
      <c r="E10" s="96">
        <f aca="true" t="shared" si="0" ref="E10:E55">F10+G10</f>
        <v>14.12</v>
      </c>
      <c r="F10" s="96">
        <v>14.12</v>
      </c>
      <c r="G10" s="95"/>
      <c r="H10" s="5"/>
    </row>
    <row r="11" spans="1:8" ht="10.5" customHeight="1">
      <c r="A11" s="5"/>
      <c r="B11" s="5"/>
      <c r="C11" s="5" t="s">
        <v>70</v>
      </c>
      <c r="D11" s="5" t="s">
        <v>71</v>
      </c>
      <c r="E11" s="96">
        <f t="shared" si="0"/>
        <v>616.22</v>
      </c>
      <c r="F11" s="96">
        <v>606.22</v>
      </c>
      <c r="G11" s="95">
        <v>10</v>
      </c>
      <c r="H11" s="5"/>
    </row>
    <row r="12" spans="1:8" ht="10.5" customHeight="1">
      <c r="A12" s="5"/>
      <c r="B12" s="5"/>
      <c r="C12" s="5" t="s">
        <v>72</v>
      </c>
      <c r="D12" s="5" t="s">
        <v>69</v>
      </c>
      <c r="E12" s="96">
        <f t="shared" si="0"/>
        <v>606.22</v>
      </c>
      <c r="F12" s="97">
        <f>346.84+269.38-10</f>
        <v>606.22</v>
      </c>
      <c r="G12" s="95"/>
      <c r="H12" s="5"/>
    </row>
    <row r="13" spans="1:8" ht="10.5" customHeight="1">
      <c r="A13" s="5"/>
      <c r="B13" s="5"/>
      <c r="C13" s="5" t="s">
        <v>73</v>
      </c>
      <c r="D13" s="5" t="s">
        <v>74</v>
      </c>
      <c r="E13" s="96">
        <f t="shared" si="0"/>
        <v>10</v>
      </c>
      <c r="F13" s="96"/>
      <c r="G13" s="95">
        <v>10</v>
      </c>
      <c r="H13" s="5"/>
    </row>
    <row r="14" spans="1:8" ht="10.5" customHeight="1">
      <c r="A14" s="5"/>
      <c r="B14" s="5"/>
      <c r="C14" s="22" t="s">
        <v>75</v>
      </c>
      <c r="D14" s="5" t="s">
        <v>76</v>
      </c>
      <c r="E14" s="96">
        <f t="shared" si="0"/>
        <v>19.46</v>
      </c>
      <c r="F14" s="96">
        <v>19.46</v>
      </c>
      <c r="G14" s="95"/>
      <c r="H14" s="5"/>
    </row>
    <row r="15" spans="1:8" ht="10.5" customHeight="1">
      <c r="A15" s="5"/>
      <c r="B15" s="5"/>
      <c r="C15" s="22" t="s">
        <v>77</v>
      </c>
      <c r="D15" s="5" t="s">
        <v>69</v>
      </c>
      <c r="E15" s="96">
        <f t="shared" si="0"/>
        <v>19.46</v>
      </c>
      <c r="F15" s="96">
        <v>19.46</v>
      </c>
      <c r="G15" s="95"/>
      <c r="H15" s="5"/>
    </row>
    <row r="16" spans="1:8" ht="10.5" customHeight="1">
      <c r="A16" s="5"/>
      <c r="B16" s="5"/>
      <c r="C16" s="22" t="s">
        <v>78</v>
      </c>
      <c r="D16" s="5" t="s">
        <v>79</v>
      </c>
      <c r="E16" s="96">
        <f t="shared" si="0"/>
        <v>26.93</v>
      </c>
      <c r="F16" s="96">
        <v>26.93</v>
      </c>
      <c r="G16" s="95"/>
      <c r="H16" s="5"/>
    </row>
    <row r="17" spans="1:8" ht="10.5" customHeight="1">
      <c r="A17" s="5"/>
      <c r="B17" s="5"/>
      <c r="C17" s="22" t="s">
        <v>80</v>
      </c>
      <c r="D17" s="5" t="s">
        <v>69</v>
      </c>
      <c r="E17" s="96">
        <f t="shared" si="0"/>
        <v>26.93</v>
      </c>
      <c r="F17" s="96">
        <v>26.93</v>
      </c>
      <c r="G17" s="95"/>
      <c r="H17" s="5"/>
    </row>
    <row r="18" spans="1:8" ht="10.5" customHeight="1">
      <c r="A18" s="5"/>
      <c r="B18" s="5"/>
      <c r="C18" s="22">
        <v>20306</v>
      </c>
      <c r="D18" s="5" t="s">
        <v>81</v>
      </c>
      <c r="E18" s="96">
        <f t="shared" si="0"/>
        <v>3</v>
      </c>
      <c r="F18" s="96"/>
      <c r="G18" s="95">
        <v>3</v>
      </c>
      <c r="H18" s="5"/>
    </row>
    <row r="19" spans="1:8" ht="10.5" customHeight="1">
      <c r="A19" s="5"/>
      <c r="B19" s="5"/>
      <c r="C19" s="22">
        <v>2030607</v>
      </c>
      <c r="D19" s="5" t="s">
        <v>82</v>
      </c>
      <c r="E19" s="96">
        <f t="shared" si="0"/>
        <v>3</v>
      </c>
      <c r="F19" s="96"/>
      <c r="G19" s="95">
        <v>3</v>
      </c>
      <c r="H19" s="5"/>
    </row>
    <row r="20" spans="1:8" ht="10.5" customHeight="1">
      <c r="A20" s="5"/>
      <c r="B20" s="5"/>
      <c r="C20" s="22" t="s">
        <v>83</v>
      </c>
      <c r="D20" s="5" t="s">
        <v>84</v>
      </c>
      <c r="E20" s="96">
        <f t="shared" si="0"/>
        <v>19.23</v>
      </c>
      <c r="F20" s="96">
        <v>19.23</v>
      </c>
      <c r="G20" s="95"/>
      <c r="H20" s="5"/>
    </row>
    <row r="21" spans="1:8" ht="10.5" customHeight="1">
      <c r="A21" s="5"/>
      <c r="B21" s="5"/>
      <c r="C21" s="22" t="s">
        <v>85</v>
      </c>
      <c r="D21" s="5" t="s">
        <v>86</v>
      </c>
      <c r="E21" s="96">
        <f t="shared" si="0"/>
        <v>19.23</v>
      </c>
      <c r="F21" s="96">
        <v>19.23</v>
      </c>
      <c r="G21" s="95"/>
      <c r="H21" s="5"/>
    </row>
    <row r="22" spans="1:8" ht="10.5" customHeight="1">
      <c r="A22" s="5"/>
      <c r="B22" s="5"/>
      <c r="C22" s="22" t="s">
        <v>87</v>
      </c>
      <c r="D22" s="5" t="s">
        <v>88</v>
      </c>
      <c r="E22" s="96">
        <f t="shared" si="0"/>
        <v>19.23</v>
      </c>
      <c r="F22" s="96">
        <v>19.23</v>
      </c>
      <c r="G22" s="95"/>
      <c r="H22" s="5"/>
    </row>
    <row r="23" spans="1:8" ht="10.5" customHeight="1">
      <c r="A23" s="5"/>
      <c r="B23" s="5"/>
      <c r="C23" s="5" t="s">
        <v>89</v>
      </c>
      <c r="D23" s="5" t="s">
        <v>90</v>
      </c>
      <c r="E23" s="96">
        <f>E25+E26+E31</f>
        <v>144.59</v>
      </c>
      <c r="F23" s="96">
        <f>F25+F26+F31</f>
        <v>144.59</v>
      </c>
      <c r="G23" s="95"/>
      <c r="H23" s="5"/>
    </row>
    <row r="24" spans="1:8" ht="10.5" customHeight="1">
      <c r="A24" s="5"/>
      <c r="B24" s="5"/>
      <c r="C24" s="22" t="s">
        <v>91</v>
      </c>
      <c r="D24" s="5" t="s">
        <v>92</v>
      </c>
      <c r="E24" s="96">
        <f t="shared" si="0"/>
        <v>8.12</v>
      </c>
      <c r="F24" s="96">
        <v>8.12</v>
      </c>
      <c r="G24" s="95"/>
      <c r="H24" s="5"/>
    </row>
    <row r="25" spans="1:8" ht="10.5" customHeight="1">
      <c r="A25" s="18"/>
      <c r="B25" s="28"/>
      <c r="C25" s="29" t="s">
        <v>93</v>
      </c>
      <c r="D25" s="28" t="s">
        <v>94</v>
      </c>
      <c r="E25" s="98">
        <f t="shared" si="0"/>
        <v>8.12</v>
      </c>
      <c r="F25" s="98">
        <v>8.12</v>
      </c>
      <c r="G25" s="99"/>
      <c r="H25" s="28"/>
    </row>
    <row r="26" spans="1:8" ht="10.5" customHeight="1">
      <c r="A26" s="18"/>
      <c r="B26" s="32"/>
      <c r="C26" s="32" t="s">
        <v>95</v>
      </c>
      <c r="D26" s="32" t="s">
        <v>96</v>
      </c>
      <c r="E26" s="100">
        <f t="shared" si="0"/>
        <v>117.87</v>
      </c>
      <c r="F26" s="100">
        <f>SUM(F27:F30)</f>
        <v>117.87</v>
      </c>
      <c r="G26" s="101"/>
      <c r="H26" s="32"/>
    </row>
    <row r="27" spans="1:8" ht="10.5" customHeight="1">
      <c r="A27" s="18"/>
      <c r="B27" s="32"/>
      <c r="C27" s="32" t="s">
        <v>97</v>
      </c>
      <c r="D27" s="32" t="s">
        <v>98</v>
      </c>
      <c r="E27" s="100">
        <f t="shared" si="0"/>
        <v>22.22</v>
      </c>
      <c r="F27" s="100">
        <v>22.22</v>
      </c>
      <c r="G27" s="101"/>
      <c r="H27" s="32"/>
    </row>
    <row r="28" spans="1:8" ht="10.5" customHeight="1">
      <c r="A28" s="18"/>
      <c r="B28" s="32"/>
      <c r="C28" s="32" t="s">
        <v>99</v>
      </c>
      <c r="D28" s="32" t="s">
        <v>100</v>
      </c>
      <c r="E28" s="100">
        <f t="shared" si="0"/>
        <v>14.77</v>
      </c>
      <c r="F28" s="100">
        <v>14.77</v>
      </c>
      <c r="G28" s="101"/>
      <c r="H28" s="32"/>
    </row>
    <row r="29" spans="1:8" ht="10.5" customHeight="1">
      <c r="A29" s="18"/>
      <c r="B29" s="32"/>
      <c r="C29" s="32" t="s">
        <v>101</v>
      </c>
      <c r="D29" s="32" t="s">
        <v>102</v>
      </c>
      <c r="E29" s="100">
        <f t="shared" si="0"/>
        <v>53.92</v>
      </c>
      <c r="F29" s="100">
        <v>53.92</v>
      </c>
      <c r="G29" s="101"/>
      <c r="H29" s="32"/>
    </row>
    <row r="30" spans="1:8" ht="10.5" customHeight="1">
      <c r="A30" s="18"/>
      <c r="B30" s="32"/>
      <c r="C30" s="32" t="s">
        <v>103</v>
      </c>
      <c r="D30" s="32" t="s">
        <v>104</v>
      </c>
      <c r="E30" s="100">
        <f t="shared" si="0"/>
        <v>26.96</v>
      </c>
      <c r="F30" s="100">
        <v>26.96</v>
      </c>
      <c r="G30" s="101"/>
      <c r="H30" s="32"/>
    </row>
    <row r="31" spans="1:8" ht="10.5" customHeight="1">
      <c r="A31" s="18"/>
      <c r="B31" s="32"/>
      <c r="C31" s="35" t="s">
        <v>105</v>
      </c>
      <c r="D31" s="32" t="s">
        <v>106</v>
      </c>
      <c r="E31" s="100">
        <f t="shared" si="0"/>
        <v>18.6</v>
      </c>
      <c r="F31" s="100">
        <v>18.6</v>
      </c>
      <c r="G31" s="101"/>
      <c r="H31" s="32"/>
    </row>
    <row r="32" spans="1:8" ht="10.5" customHeight="1">
      <c r="A32" s="18"/>
      <c r="B32" s="32"/>
      <c r="C32" s="35" t="s">
        <v>107</v>
      </c>
      <c r="D32" s="32" t="s">
        <v>108</v>
      </c>
      <c r="E32" s="100">
        <f t="shared" si="0"/>
        <v>18.6</v>
      </c>
      <c r="F32" s="100">
        <v>18.6</v>
      </c>
      <c r="G32" s="101"/>
      <c r="H32" s="32"/>
    </row>
    <row r="33" spans="1:8" ht="10.5" customHeight="1">
      <c r="A33" s="18"/>
      <c r="B33" s="32"/>
      <c r="C33" s="32" t="s">
        <v>109</v>
      </c>
      <c r="D33" s="32" t="s">
        <v>110</v>
      </c>
      <c r="E33" s="100">
        <f t="shared" si="0"/>
        <v>43.45</v>
      </c>
      <c r="F33" s="100">
        <v>43.45</v>
      </c>
      <c r="G33" s="101"/>
      <c r="H33" s="32"/>
    </row>
    <row r="34" spans="1:8" ht="10.5" customHeight="1">
      <c r="A34" s="18"/>
      <c r="B34" s="32"/>
      <c r="C34" s="32" t="s">
        <v>111</v>
      </c>
      <c r="D34" s="32" t="s">
        <v>112</v>
      </c>
      <c r="E34" s="100">
        <f t="shared" si="0"/>
        <v>43.45</v>
      </c>
      <c r="F34" s="100">
        <v>43.45</v>
      </c>
      <c r="G34" s="101"/>
      <c r="H34" s="32"/>
    </row>
    <row r="35" spans="1:8" ht="10.5" customHeight="1">
      <c r="A35" s="18"/>
      <c r="B35" s="32"/>
      <c r="C35" s="32" t="s">
        <v>113</v>
      </c>
      <c r="D35" s="32" t="s">
        <v>114</v>
      </c>
      <c r="E35" s="100">
        <f t="shared" si="0"/>
        <v>43.45</v>
      </c>
      <c r="F35" s="100">
        <v>43.45</v>
      </c>
      <c r="G35" s="101"/>
      <c r="H35" s="32"/>
    </row>
    <row r="36" spans="1:8" ht="10.5" customHeight="1">
      <c r="A36" s="18"/>
      <c r="B36" s="32"/>
      <c r="C36" s="35">
        <v>212</v>
      </c>
      <c r="D36" s="32" t="s">
        <v>115</v>
      </c>
      <c r="E36" s="100">
        <f t="shared" si="0"/>
        <v>52.34</v>
      </c>
      <c r="F36" s="100">
        <f>F38+F40</f>
        <v>52.34</v>
      </c>
      <c r="G36" s="101"/>
      <c r="H36" s="32"/>
    </row>
    <row r="37" spans="1:8" ht="10.5" customHeight="1">
      <c r="A37" s="18"/>
      <c r="B37" s="32"/>
      <c r="C37" s="35" t="s">
        <v>116</v>
      </c>
      <c r="D37" s="32" t="s">
        <v>117</v>
      </c>
      <c r="E37" s="100">
        <f t="shared" si="0"/>
        <v>17.34</v>
      </c>
      <c r="F37" s="100">
        <v>17.34</v>
      </c>
      <c r="G37" s="101"/>
      <c r="H37" s="32"/>
    </row>
    <row r="38" spans="1:8" ht="10.5" customHeight="1">
      <c r="A38" s="18"/>
      <c r="B38" s="32"/>
      <c r="C38" s="35" t="s">
        <v>118</v>
      </c>
      <c r="D38" s="32" t="s">
        <v>119</v>
      </c>
      <c r="E38" s="100">
        <f t="shared" si="0"/>
        <v>17.34</v>
      </c>
      <c r="F38" s="100">
        <v>17.34</v>
      </c>
      <c r="G38" s="101"/>
      <c r="H38" s="32"/>
    </row>
    <row r="39" spans="1:8" ht="10.5" customHeight="1">
      <c r="A39" s="18"/>
      <c r="B39" s="32"/>
      <c r="C39" s="32">
        <v>21205</v>
      </c>
      <c r="D39" s="32" t="s">
        <v>120</v>
      </c>
      <c r="E39" s="100">
        <f t="shared" si="0"/>
        <v>35</v>
      </c>
      <c r="F39" s="100">
        <v>35</v>
      </c>
      <c r="G39" s="101"/>
      <c r="H39" s="32"/>
    </row>
    <row r="40" spans="1:8" ht="10.5" customHeight="1">
      <c r="A40" s="18"/>
      <c r="B40" s="32"/>
      <c r="C40" s="32">
        <v>2120501</v>
      </c>
      <c r="D40" s="32" t="s">
        <v>121</v>
      </c>
      <c r="E40" s="100">
        <f t="shared" si="0"/>
        <v>35</v>
      </c>
      <c r="F40" s="100">
        <v>35</v>
      </c>
      <c r="G40" s="101"/>
      <c r="H40" s="32"/>
    </row>
    <row r="41" spans="1:8" ht="10.5" customHeight="1">
      <c r="A41" s="18"/>
      <c r="B41" s="32"/>
      <c r="C41" s="35" t="s">
        <v>122</v>
      </c>
      <c r="D41" s="32" t="s">
        <v>123</v>
      </c>
      <c r="E41" s="100">
        <f t="shared" si="0"/>
        <v>347.71</v>
      </c>
      <c r="F41" s="100">
        <f>F43+F46</f>
        <v>117.46</v>
      </c>
      <c r="G41" s="101">
        <f>G50+G48+G44</f>
        <v>230.25</v>
      </c>
      <c r="H41" s="32"/>
    </row>
    <row r="42" spans="1:8" ht="10.5" customHeight="1">
      <c r="A42" s="18"/>
      <c r="B42" s="32"/>
      <c r="C42" s="35" t="s">
        <v>124</v>
      </c>
      <c r="D42" s="32" t="s">
        <v>125</v>
      </c>
      <c r="E42" s="100">
        <f>E44+E43</f>
        <v>111.77</v>
      </c>
      <c r="F42" s="100">
        <f>SUM(F43:F44)</f>
        <v>106.77</v>
      </c>
      <c r="G42" s="101"/>
      <c r="H42" s="32"/>
    </row>
    <row r="43" spans="1:8" ht="10.5" customHeight="1">
      <c r="A43" s="18"/>
      <c r="B43" s="32"/>
      <c r="C43" s="35" t="s">
        <v>126</v>
      </c>
      <c r="D43" s="32" t="s">
        <v>108</v>
      </c>
      <c r="E43" s="100">
        <f t="shared" si="0"/>
        <v>106.77</v>
      </c>
      <c r="F43" s="100">
        <v>106.77</v>
      </c>
      <c r="G43" s="101"/>
      <c r="H43" s="32"/>
    </row>
    <row r="44" spans="1:8" ht="10.5" customHeight="1">
      <c r="A44" s="18"/>
      <c r="B44" s="32"/>
      <c r="C44" s="35">
        <v>2130119</v>
      </c>
      <c r="D44" s="32" t="s">
        <v>127</v>
      </c>
      <c r="E44" s="100">
        <f t="shared" si="0"/>
        <v>5</v>
      </c>
      <c r="F44" s="100"/>
      <c r="G44" s="101">
        <v>5</v>
      </c>
      <c r="H44" s="32"/>
    </row>
    <row r="45" spans="1:8" ht="10.5" customHeight="1">
      <c r="A45" s="18"/>
      <c r="B45" s="32"/>
      <c r="C45" s="35" t="s">
        <v>128</v>
      </c>
      <c r="D45" s="32" t="s">
        <v>129</v>
      </c>
      <c r="E45" s="100">
        <f t="shared" si="0"/>
        <v>10.69</v>
      </c>
      <c r="F45" s="100">
        <v>10.69</v>
      </c>
      <c r="G45" s="101"/>
      <c r="H45" s="32"/>
    </row>
    <row r="46" spans="1:8" ht="10.5" customHeight="1">
      <c r="A46" s="18"/>
      <c r="B46" s="32"/>
      <c r="C46" s="35" t="s">
        <v>130</v>
      </c>
      <c r="D46" s="32" t="s">
        <v>131</v>
      </c>
      <c r="E46" s="100">
        <f t="shared" si="0"/>
        <v>10.69</v>
      </c>
      <c r="F46" s="100">
        <v>10.69</v>
      </c>
      <c r="G46" s="101"/>
      <c r="H46" s="32"/>
    </row>
    <row r="47" spans="1:8" ht="10.5" customHeight="1">
      <c r="A47" s="18"/>
      <c r="B47" s="32"/>
      <c r="C47" s="35" t="s">
        <v>132</v>
      </c>
      <c r="D47" s="32" t="s">
        <v>133</v>
      </c>
      <c r="E47" s="100">
        <f t="shared" si="0"/>
        <v>30</v>
      </c>
      <c r="F47" s="100"/>
      <c r="G47" s="101">
        <v>30</v>
      </c>
      <c r="H47" s="32"/>
    </row>
    <row r="48" spans="1:8" ht="10.5" customHeight="1">
      <c r="A48" s="18"/>
      <c r="B48" s="32"/>
      <c r="C48" s="35">
        <v>2130504</v>
      </c>
      <c r="D48" s="32" t="s">
        <v>134</v>
      </c>
      <c r="E48" s="100">
        <f t="shared" si="0"/>
        <v>30</v>
      </c>
      <c r="F48" s="100"/>
      <c r="G48" s="101">
        <v>30</v>
      </c>
      <c r="H48" s="32"/>
    </row>
    <row r="49" spans="1:8" ht="10.5" customHeight="1">
      <c r="A49" s="18"/>
      <c r="B49" s="32"/>
      <c r="C49" s="35" t="s">
        <v>135</v>
      </c>
      <c r="D49" s="32" t="s">
        <v>136</v>
      </c>
      <c r="E49" s="100">
        <f t="shared" si="0"/>
        <v>195.25</v>
      </c>
      <c r="F49" s="45"/>
      <c r="G49" s="100">
        <v>195.25</v>
      </c>
      <c r="H49" s="32"/>
    </row>
    <row r="50" spans="1:8" ht="10.5" customHeight="1">
      <c r="A50" s="18"/>
      <c r="B50" s="32"/>
      <c r="C50" s="35" t="s">
        <v>137</v>
      </c>
      <c r="D50" s="32" t="s">
        <v>138</v>
      </c>
      <c r="E50" s="100">
        <f t="shared" si="0"/>
        <v>195.25</v>
      </c>
      <c r="F50" s="45"/>
      <c r="G50" s="100">
        <v>195.25</v>
      </c>
      <c r="H50" s="32"/>
    </row>
    <row r="51" spans="1:8" ht="10.5" customHeight="1">
      <c r="A51" s="18"/>
      <c r="B51" s="32"/>
      <c r="C51" s="32">
        <v>221</v>
      </c>
      <c r="D51" s="32" t="s">
        <v>139</v>
      </c>
      <c r="E51" s="100">
        <f t="shared" si="0"/>
        <v>56.6</v>
      </c>
      <c r="F51" s="102">
        <f>11.76+44.84</f>
        <v>56.6</v>
      </c>
      <c r="G51" s="101"/>
      <c r="H51" s="32"/>
    </row>
    <row r="52" spans="1:8" ht="10.5" customHeight="1">
      <c r="A52" s="18"/>
      <c r="B52" s="32"/>
      <c r="C52" s="32" t="s">
        <v>140</v>
      </c>
      <c r="D52" s="32" t="s">
        <v>141</v>
      </c>
      <c r="E52" s="100">
        <f t="shared" si="0"/>
        <v>56.6</v>
      </c>
      <c r="F52" s="103">
        <f>11.76+44.84</f>
        <v>56.6</v>
      </c>
      <c r="G52" s="101"/>
      <c r="H52" s="32"/>
    </row>
    <row r="53" spans="1:8" ht="10.5" customHeight="1">
      <c r="A53" s="18"/>
      <c r="B53" s="32"/>
      <c r="C53" s="32" t="s">
        <v>142</v>
      </c>
      <c r="D53" s="32" t="s">
        <v>143</v>
      </c>
      <c r="E53" s="100">
        <f t="shared" si="0"/>
        <v>56.6</v>
      </c>
      <c r="F53" s="103">
        <f>11.76+44.84</f>
        <v>56.6</v>
      </c>
      <c r="G53" s="101"/>
      <c r="H53" s="32"/>
    </row>
    <row r="54" spans="2:8" ht="12.75">
      <c r="B54" s="45"/>
      <c r="C54" s="45">
        <v>22407</v>
      </c>
      <c r="D54" s="45" t="s">
        <v>144</v>
      </c>
      <c r="E54" s="100">
        <f t="shared" si="0"/>
        <v>30</v>
      </c>
      <c r="F54" s="45"/>
      <c r="G54" s="45">
        <v>30</v>
      </c>
      <c r="H54" s="45"/>
    </row>
    <row r="55" spans="2:8" ht="12.75">
      <c r="B55" s="45"/>
      <c r="C55" s="45">
        <v>2240701</v>
      </c>
      <c r="D55" s="32" t="s">
        <v>145</v>
      </c>
      <c r="E55" s="100">
        <f t="shared" si="0"/>
        <v>30</v>
      </c>
      <c r="F55" s="45"/>
      <c r="G55" s="45">
        <v>30</v>
      </c>
      <c r="H55" s="45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B1">
      <selection activeCell="C20" sqref="C20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8" bestFit="1" customWidth="1"/>
    <col min="7" max="7" width="32.00390625" style="8" bestFit="1" customWidth="1"/>
  </cols>
  <sheetData>
    <row r="1" ht="30" customHeight="1">
      <c r="A1" s="1" t="s">
        <v>146</v>
      </c>
    </row>
    <row r="2" spans="1:2" ht="15" customHeight="1">
      <c r="A2" s="2" t="s">
        <v>3</v>
      </c>
      <c r="B2" s="3"/>
    </row>
    <row r="3" ht="15" customHeight="1">
      <c r="G3" s="7" t="s">
        <v>50</v>
      </c>
    </row>
    <row r="4" spans="1:7" ht="15" customHeight="1">
      <c r="A4" s="9" t="s">
        <v>51</v>
      </c>
      <c r="B4" s="9" t="s">
        <v>52</v>
      </c>
      <c r="C4" s="10" t="s">
        <v>147</v>
      </c>
      <c r="D4" s="50"/>
      <c r="E4" s="10" t="s">
        <v>148</v>
      </c>
      <c r="F4" s="80"/>
      <c r="G4" s="50"/>
    </row>
    <row r="5" spans="1:7" ht="12.75">
      <c r="A5" s="12"/>
      <c r="B5" s="12"/>
      <c r="C5" s="4" t="s">
        <v>55</v>
      </c>
      <c r="D5" s="4" t="s">
        <v>56</v>
      </c>
      <c r="E5" s="4" t="s">
        <v>62</v>
      </c>
      <c r="F5" s="4" t="s">
        <v>149</v>
      </c>
      <c r="G5" s="4" t="s">
        <v>150</v>
      </c>
    </row>
    <row r="6" spans="1:7" ht="12.75">
      <c r="A6" s="5" t="s">
        <v>62</v>
      </c>
      <c r="B6" s="5"/>
      <c r="C6" s="5"/>
      <c r="D6" s="5"/>
      <c r="E6" s="83">
        <f>F6+G6</f>
        <v>1100.4</v>
      </c>
      <c r="F6" s="83">
        <f>F7</f>
        <v>824.4800000000001</v>
      </c>
      <c r="G6" s="14">
        <f>G7</f>
        <v>275.92</v>
      </c>
    </row>
    <row r="7" spans="1:7" ht="12.75">
      <c r="A7" s="5" t="s">
        <v>63</v>
      </c>
      <c r="B7" s="5" t="s">
        <v>3</v>
      </c>
      <c r="C7" s="5"/>
      <c r="D7" s="5"/>
      <c r="E7" s="83">
        <f>E8+E21+E39</f>
        <v>1100.4000000000003</v>
      </c>
      <c r="F7" s="83">
        <f>F8+F21+F39</f>
        <v>824.4800000000001</v>
      </c>
      <c r="G7" s="14">
        <f>G21</f>
        <v>275.92</v>
      </c>
    </row>
    <row r="8" spans="1:7" ht="12.75">
      <c r="A8" s="5"/>
      <c r="B8" s="5"/>
      <c r="C8" s="5" t="s">
        <v>151</v>
      </c>
      <c r="D8" s="5" t="s">
        <v>152</v>
      </c>
      <c r="E8" s="83">
        <f>SUM(E9:E20)</f>
        <v>733.1000000000001</v>
      </c>
      <c r="F8" s="83">
        <f>SUM(F9:F20)</f>
        <v>733.1000000000001</v>
      </c>
      <c r="G8" s="14"/>
    </row>
    <row r="9" spans="1:7" ht="12.75">
      <c r="A9" s="5"/>
      <c r="B9" s="5"/>
      <c r="C9" s="5" t="s">
        <v>153</v>
      </c>
      <c r="D9" s="5" t="s">
        <v>154</v>
      </c>
      <c r="E9" s="84">
        <v>159.3</v>
      </c>
      <c r="F9" s="83">
        <v>159.3</v>
      </c>
      <c r="G9" s="14"/>
    </row>
    <row r="10" spans="1:7" ht="12.75">
      <c r="A10" s="5"/>
      <c r="B10" s="5"/>
      <c r="C10" s="5" t="s">
        <v>155</v>
      </c>
      <c r="D10" s="5" t="s">
        <v>156</v>
      </c>
      <c r="E10" s="84">
        <v>103.05</v>
      </c>
      <c r="F10" s="83">
        <v>103.05</v>
      </c>
      <c r="G10" s="14"/>
    </row>
    <row r="11" spans="1:7" ht="12.75">
      <c r="A11" s="5"/>
      <c r="B11" s="5"/>
      <c r="C11" s="5" t="s">
        <v>157</v>
      </c>
      <c r="D11" s="5" t="s">
        <v>158</v>
      </c>
      <c r="E11" s="84">
        <f>44+13.37</f>
        <v>57.37</v>
      </c>
      <c r="F11" s="83">
        <v>57.37</v>
      </c>
      <c r="G11" s="14"/>
    </row>
    <row r="12" spans="1:7" ht="12.75">
      <c r="A12" s="5"/>
      <c r="B12" s="5"/>
      <c r="C12" s="5" t="s">
        <v>159</v>
      </c>
      <c r="D12" s="5" t="s">
        <v>160</v>
      </c>
      <c r="E12" s="85">
        <f>40+98.87</f>
        <v>138.87</v>
      </c>
      <c r="F12" s="83">
        <v>138.87</v>
      </c>
      <c r="G12" s="14"/>
    </row>
    <row r="13" spans="1:7" ht="12.75">
      <c r="A13" s="5"/>
      <c r="B13" s="5"/>
      <c r="C13" s="5" t="s">
        <v>161</v>
      </c>
      <c r="D13" s="18" t="s">
        <v>162</v>
      </c>
      <c r="E13" s="86">
        <v>53.92</v>
      </c>
      <c r="F13" s="87">
        <v>53.92</v>
      </c>
      <c r="G13" s="14"/>
    </row>
    <row r="14" spans="1:7" ht="12.75">
      <c r="A14" s="5"/>
      <c r="B14" s="5"/>
      <c r="C14" s="5" t="s">
        <v>163</v>
      </c>
      <c r="D14" s="18" t="s">
        <v>164</v>
      </c>
      <c r="E14" s="86">
        <v>26.96</v>
      </c>
      <c r="F14" s="87">
        <v>26.96</v>
      </c>
      <c r="G14" s="14"/>
    </row>
    <row r="15" spans="1:7" ht="12.75">
      <c r="A15" s="5"/>
      <c r="B15" s="5"/>
      <c r="C15" s="5" t="s">
        <v>165</v>
      </c>
      <c r="D15" s="18" t="s">
        <v>166</v>
      </c>
      <c r="E15" s="86">
        <v>26.96</v>
      </c>
      <c r="F15" s="87">
        <v>26.96</v>
      </c>
      <c r="G15" s="14"/>
    </row>
    <row r="16" spans="1:7" ht="12.75">
      <c r="A16" s="5"/>
      <c r="B16" s="5"/>
      <c r="C16" s="5" t="s">
        <v>167</v>
      </c>
      <c r="D16" s="18" t="s">
        <v>168</v>
      </c>
      <c r="E16" s="86">
        <v>3.19</v>
      </c>
      <c r="F16" s="87">
        <v>3.19</v>
      </c>
      <c r="G16" s="14"/>
    </row>
    <row r="17" spans="1:7" ht="12.75">
      <c r="A17" s="5"/>
      <c r="B17" s="5"/>
      <c r="C17" s="5" t="s">
        <v>169</v>
      </c>
      <c r="D17" s="18" t="s">
        <v>170</v>
      </c>
      <c r="E17" s="86">
        <v>13.3</v>
      </c>
      <c r="F17" s="87">
        <v>13.3</v>
      </c>
      <c r="G17" s="14"/>
    </row>
    <row r="18" spans="1:7" ht="12.75">
      <c r="A18" s="5"/>
      <c r="B18" s="5"/>
      <c r="C18" s="5" t="s">
        <v>171</v>
      </c>
      <c r="D18" s="18" t="s">
        <v>172</v>
      </c>
      <c r="E18" s="86">
        <v>56.6</v>
      </c>
      <c r="F18" s="87">
        <v>56.6</v>
      </c>
      <c r="G18" s="14"/>
    </row>
    <row r="19" spans="1:7" ht="15">
      <c r="A19" s="5"/>
      <c r="B19" s="5"/>
      <c r="C19" s="5" t="s">
        <v>173</v>
      </c>
      <c r="D19" s="18" t="s">
        <v>174</v>
      </c>
      <c r="E19" s="88">
        <v>12</v>
      </c>
      <c r="F19" s="87">
        <v>12</v>
      </c>
      <c r="G19" s="14"/>
    </row>
    <row r="20" spans="1:7" ht="15">
      <c r="A20" s="5"/>
      <c r="B20" s="5"/>
      <c r="C20" s="5" t="s">
        <v>175</v>
      </c>
      <c r="D20" s="18" t="s">
        <v>176</v>
      </c>
      <c r="E20" s="89">
        <v>81.58</v>
      </c>
      <c r="F20" s="90">
        <v>81.58</v>
      </c>
      <c r="G20" s="91"/>
    </row>
    <row r="21" spans="1:7" ht="12.75">
      <c r="A21" s="5"/>
      <c r="B21" s="5"/>
      <c r="C21" s="5" t="s">
        <v>177</v>
      </c>
      <c r="D21" s="18" t="s">
        <v>178</v>
      </c>
      <c r="E21" s="86">
        <f aca="true" t="shared" si="0" ref="E21:E26">F21+G21</f>
        <v>308.64</v>
      </c>
      <c r="F21" s="92">
        <f>SUM(F22:F37)</f>
        <v>32.72</v>
      </c>
      <c r="G21" s="92">
        <f>SUM(G22:G38)</f>
        <v>275.92</v>
      </c>
    </row>
    <row r="22" spans="1:7" ht="12.75">
      <c r="A22" s="5"/>
      <c r="B22" s="5"/>
      <c r="C22" s="5" t="s">
        <v>179</v>
      </c>
      <c r="D22" s="18" t="s">
        <v>180</v>
      </c>
      <c r="E22" s="86">
        <f t="shared" si="0"/>
        <v>35</v>
      </c>
      <c r="F22" s="23"/>
      <c r="G22" s="93">
        <v>35</v>
      </c>
    </row>
    <row r="23" spans="1:7" ht="12.75">
      <c r="A23" s="5"/>
      <c r="B23" s="5"/>
      <c r="C23" s="5" t="s">
        <v>181</v>
      </c>
      <c r="D23" s="18" t="s">
        <v>182</v>
      </c>
      <c r="E23" s="86">
        <f t="shared" si="0"/>
        <v>4</v>
      </c>
      <c r="F23" s="23"/>
      <c r="G23" s="93">
        <v>4</v>
      </c>
    </row>
    <row r="24" spans="1:7" ht="12.75">
      <c r="A24" s="5"/>
      <c r="B24" s="5"/>
      <c r="C24" s="5" t="s">
        <v>183</v>
      </c>
      <c r="D24" s="18" t="s">
        <v>184</v>
      </c>
      <c r="E24" s="86">
        <f t="shared" si="0"/>
        <v>10</v>
      </c>
      <c r="F24" s="23"/>
      <c r="G24" s="93">
        <v>10</v>
      </c>
    </row>
    <row r="25" spans="1:7" ht="12.75">
      <c r="A25" s="5"/>
      <c r="B25" s="5"/>
      <c r="C25" s="5" t="s">
        <v>185</v>
      </c>
      <c r="D25" s="18" t="s">
        <v>186</v>
      </c>
      <c r="E25" s="86">
        <f t="shared" si="0"/>
        <v>14.86</v>
      </c>
      <c r="F25" s="92">
        <v>6.86</v>
      </c>
      <c r="G25" s="94">
        <v>8</v>
      </c>
    </row>
    <row r="26" spans="1:7" ht="12.75">
      <c r="A26" s="5"/>
      <c r="B26" s="5"/>
      <c r="C26" s="5" t="s">
        <v>187</v>
      </c>
      <c r="D26" s="18" t="s">
        <v>188</v>
      </c>
      <c r="E26" s="86">
        <f t="shared" si="0"/>
        <v>81.88</v>
      </c>
      <c r="F26" s="23"/>
      <c r="G26" s="93">
        <v>81.88</v>
      </c>
    </row>
    <row r="27" spans="1:7" ht="12.75">
      <c r="A27" s="5"/>
      <c r="B27" s="5"/>
      <c r="C27" s="5" t="s">
        <v>189</v>
      </c>
      <c r="D27" s="18" t="s">
        <v>190</v>
      </c>
      <c r="E27" s="86">
        <f aca="true" t="shared" si="1" ref="E27:E38">F27+G27</f>
        <v>10</v>
      </c>
      <c r="F27" s="23"/>
      <c r="G27" s="93">
        <v>10</v>
      </c>
    </row>
    <row r="28" spans="1:7" ht="12.75">
      <c r="A28" s="5"/>
      <c r="B28" s="5"/>
      <c r="C28" s="5" t="s">
        <v>191</v>
      </c>
      <c r="D28" s="18" t="s">
        <v>192</v>
      </c>
      <c r="E28" s="86">
        <f t="shared" si="1"/>
        <v>1</v>
      </c>
      <c r="F28" s="23"/>
      <c r="G28" s="93">
        <v>1</v>
      </c>
    </row>
    <row r="29" spans="1:7" ht="12.75">
      <c r="A29" s="5"/>
      <c r="B29" s="5"/>
      <c r="C29" s="5" t="s">
        <v>193</v>
      </c>
      <c r="D29" s="18" t="s">
        <v>194</v>
      </c>
      <c r="E29" s="86">
        <f t="shared" si="1"/>
        <v>2</v>
      </c>
      <c r="F29" s="23"/>
      <c r="G29" s="93">
        <v>2</v>
      </c>
    </row>
    <row r="30" spans="1:7" ht="12.75">
      <c r="A30" s="5"/>
      <c r="B30" s="5"/>
      <c r="C30" s="5" t="s">
        <v>195</v>
      </c>
      <c r="D30" s="18" t="s">
        <v>196</v>
      </c>
      <c r="E30" s="86">
        <f t="shared" si="1"/>
        <v>4</v>
      </c>
      <c r="F30" s="23"/>
      <c r="G30" s="93">
        <v>4</v>
      </c>
    </row>
    <row r="31" spans="1:7" ht="12.75">
      <c r="A31" s="5"/>
      <c r="B31" s="5"/>
      <c r="C31" s="5" t="s">
        <v>197</v>
      </c>
      <c r="D31" s="18" t="s">
        <v>198</v>
      </c>
      <c r="E31" s="86">
        <f t="shared" si="1"/>
        <v>2.34</v>
      </c>
      <c r="F31" s="23"/>
      <c r="G31" s="93">
        <v>2.34</v>
      </c>
    </row>
    <row r="32" spans="1:7" ht="12.75">
      <c r="A32" s="5"/>
      <c r="B32" s="5"/>
      <c r="C32" s="5" t="s">
        <v>199</v>
      </c>
      <c r="D32" s="18" t="s">
        <v>200</v>
      </c>
      <c r="E32" s="86">
        <f t="shared" si="1"/>
        <v>41</v>
      </c>
      <c r="F32" s="23"/>
      <c r="G32" s="93">
        <v>41</v>
      </c>
    </row>
    <row r="33" spans="3:7" s="82" customFormat="1" ht="18" customHeight="1">
      <c r="C33" s="5" t="s">
        <v>201</v>
      </c>
      <c r="D33" s="18" t="s">
        <v>202</v>
      </c>
      <c r="E33" s="86">
        <f t="shared" si="1"/>
        <v>3</v>
      </c>
      <c r="F33" s="5"/>
      <c r="G33" s="93">
        <v>3</v>
      </c>
    </row>
    <row r="34" spans="1:7" ht="12.75">
      <c r="A34" s="5"/>
      <c r="B34" s="5"/>
      <c r="C34" s="5" t="s">
        <v>203</v>
      </c>
      <c r="D34" s="18" t="s">
        <v>204</v>
      </c>
      <c r="E34" s="86">
        <f t="shared" si="1"/>
        <v>18</v>
      </c>
      <c r="F34" s="23"/>
      <c r="G34" s="93">
        <v>18</v>
      </c>
    </row>
    <row r="35" spans="1:7" ht="12.75">
      <c r="A35" s="5"/>
      <c r="B35" s="5"/>
      <c r="C35" s="5" t="s">
        <v>205</v>
      </c>
      <c r="D35" s="18" t="s">
        <v>206</v>
      </c>
      <c r="E35" s="86">
        <f t="shared" si="1"/>
        <v>3</v>
      </c>
      <c r="F35" s="86">
        <v>3</v>
      </c>
      <c r="G35" s="93"/>
    </row>
    <row r="36" spans="1:7" ht="12.75">
      <c r="A36" s="5"/>
      <c r="B36" s="5"/>
      <c r="C36" s="5" t="s">
        <v>207</v>
      </c>
      <c r="D36" s="18" t="s">
        <v>208</v>
      </c>
      <c r="E36" s="86">
        <f t="shared" si="1"/>
        <v>5.64</v>
      </c>
      <c r="F36" s="23"/>
      <c r="G36" s="93">
        <v>5.64</v>
      </c>
    </row>
    <row r="37" spans="1:7" ht="12.75">
      <c r="A37" s="5"/>
      <c r="B37" s="5"/>
      <c r="C37" s="5" t="s">
        <v>209</v>
      </c>
      <c r="D37" s="5" t="s">
        <v>210</v>
      </c>
      <c r="E37" s="86">
        <v>27</v>
      </c>
      <c r="F37" s="92">
        <v>22.86</v>
      </c>
      <c r="G37" s="94">
        <f>E37-F37</f>
        <v>4.140000000000001</v>
      </c>
    </row>
    <row r="38" spans="1:7" ht="12.75">
      <c r="A38" s="5"/>
      <c r="B38" s="5"/>
      <c r="C38" s="5" t="s">
        <v>211</v>
      </c>
      <c r="D38" s="5" t="s">
        <v>212</v>
      </c>
      <c r="E38" s="86">
        <f t="shared" si="1"/>
        <v>45.92</v>
      </c>
      <c r="F38" s="83"/>
      <c r="G38" s="14">
        <v>45.92</v>
      </c>
    </row>
    <row r="39" spans="1:7" ht="12.75">
      <c r="A39" s="5"/>
      <c r="B39" s="5"/>
      <c r="C39" s="95" t="s">
        <v>213</v>
      </c>
      <c r="D39" s="5" t="s">
        <v>214</v>
      </c>
      <c r="E39" s="83">
        <f>SUM(E40:E44)</f>
        <v>58.66</v>
      </c>
      <c r="F39" s="83">
        <f>SUM(F40:F44)</f>
        <v>58.66</v>
      </c>
      <c r="G39" s="14"/>
    </row>
    <row r="40" spans="1:7" ht="12.75">
      <c r="A40" s="5"/>
      <c r="B40" s="5"/>
      <c r="C40" s="95" t="s">
        <v>215</v>
      </c>
      <c r="D40" s="5" t="s">
        <v>216</v>
      </c>
      <c r="E40" s="83">
        <v>4.66</v>
      </c>
      <c r="F40" s="83">
        <v>4.66</v>
      </c>
      <c r="G40" s="14"/>
    </row>
    <row r="41" spans="1:7" ht="12.75">
      <c r="A41" s="5"/>
      <c r="B41" s="5"/>
      <c r="C41" s="95" t="s">
        <v>217</v>
      </c>
      <c r="D41" s="5" t="s">
        <v>218</v>
      </c>
      <c r="E41" s="83">
        <v>50.36</v>
      </c>
      <c r="F41" s="83">
        <v>50.36</v>
      </c>
      <c r="G41" s="14"/>
    </row>
    <row r="42" spans="1:7" ht="12.75">
      <c r="A42" s="5"/>
      <c r="B42" s="5"/>
      <c r="C42" s="95" t="s">
        <v>219</v>
      </c>
      <c r="D42" s="5" t="s">
        <v>220</v>
      </c>
      <c r="E42" s="83">
        <v>3</v>
      </c>
      <c r="F42" s="83">
        <v>3</v>
      </c>
      <c r="G42" s="14"/>
    </row>
    <row r="43" spans="1:7" ht="12.75">
      <c r="A43" s="5"/>
      <c r="B43" s="5"/>
      <c r="C43" s="95" t="s">
        <v>221</v>
      </c>
      <c r="D43" s="5" t="s">
        <v>222</v>
      </c>
      <c r="E43" s="83">
        <v>0.01</v>
      </c>
      <c r="F43" s="83">
        <v>0.01</v>
      </c>
      <c r="G43" s="14"/>
    </row>
    <row r="44" spans="1:7" ht="12.75">
      <c r="A44" s="5"/>
      <c r="B44" s="5"/>
      <c r="C44" s="95" t="s">
        <v>223</v>
      </c>
      <c r="D44" s="5" t="s">
        <v>224</v>
      </c>
      <c r="E44" s="83">
        <v>0.63</v>
      </c>
      <c r="F44" s="83">
        <v>0.63</v>
      </c>
      <c r="G44" s="14"/>
    </row>
  </sheetData>
  <sheetProtection/>
  <mergeCells count="6">
    <mergeCell ref="A1:G1"/>
    <mergeCell ref="A2:B2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2" sqref="A2:B2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225</v>
      </c>
    </row>
    <row r="2" spans="1:14" ht="15" customHeight="1">
      <c r="A2" s="2" t="s">
        <v>3</v>
      </c>
      <c r="B2" s="3"/>
      <c r="N2" s="7" t="s">
        <v>50</v>
      </c>
    </row>
    <row r="3" ht="15" customHeight="1"/>
    <row r="4" spans="1:14" ht="15" customHeight="1">
      <c r="A4" s="9" t="s">
        <v>51</v>
      </c>
      <c r="B4" s="9" t="s">
        <v>52</v>
      </c>
      <c r="C4" s="10" t="s">
        <v>226</v>
      </c>
      <c r="D4" s="80"/>
      <c r="E4" s="80"/>
      <c r="F4" s="80"/>
      <c r="G4" s="80"/>
      <c r="H4" s="50"/>
      <c r="I4" s="10" t="s">
        <v>54</v>
      </c>
      <c r="J4" s="80"/>
      <c r="K4" s="80"/>
      <c r="L4" s="80"/>
      <c r="M4" s="80"/>
      <c r="N4" s="50"/>
    </row>
    <row r="5" spans="1:14" ht="15" customHeight="1">
      <c r="A5" s="81"/>
      <c r="B5" s="81"/>
      <c r="C5" s="9" t="s">
        <v>62</v>
      </c>
      <c r="D5" s="9" t="s">
        <v>227</v>
      </c>
      <c r="E5" s="10" t="s">
        <v>228</v>
      </c>
      <c r="F5" s="80"/>
      <c r="G5" s="80"/>
      <c r="H5" s="50"/>
      <c r="I5" s="9" t="s">
        <v>62</v>
      </c>
      <c r="J5" s="9" t="s">
        <v>227</v>
      </c>
      <c r="K5" s="10" t="s">
        <v>228</v>
      </c>
      <c r="L5" s="80"/>
      <c r="M5" s="50"/>
      <c r="N5" s="4" t="s">
        <v>4</v>
      </c>
    </row>
    <row r="6" spans="1:14" ht="25.5">
      <c r="A6" s="12"/>
      <c r="B6" s="12"/>
      <c r="C6" s="12"/>
      <c r="D6" s="12"/>
      <c r="E6" s="4" t="s">
        <v>57</v>
      </c>
      <c r="F6" s="4" t="s">
        <v>229</v>
      </c>
      <c r="G6" s="4" t="s">
        <v>230</v>
      </c>
      <c r="H6" s="4" t="s">
        <v>231</v>
      </c>
      <c r="I6" s="12"/>
      <c r="J6" s="12"/>
      <c r="K6" s="4" t="s">
        <v>57</v>
      </c>
      <c r="L6" s="4" t="s">
        <v>229</v>
      </c>
      <c r="M6" s="4" t="s">
        <v>230</v>
      </c>
      <c r="N6" s="4" t="s">
        <v>231</v>
      </c>
    </row>
    <row r="7" spans="1:14" ht="12.75">
      <c r="A7" s="5" t="s">
        <v>62</v>
      </c>
      <c r="B7" s="5" t="s">
        <v>3</v>
      </c>
      <c r="C7" s="5">
        <f>E7</f>
        <v>13.1</v>
      </c>
      <c r="D7" s="5">
        <v>0</v>
      </c>
      <c r="E7" s="5">
        <f>SUM(F7:H7)</f>
        <v>13.1</v>
      </c>
      <c r="F7" s="5"/>
      <c r="G7" s="5">
        <v>9</v>
      </c>
      <c r="H7" s="5">
        <v>4.1</v>
      </c>
      <c r="I7" s="5">
        <f>K7</f>
        <v>7.9799999999999995</v>
      </c>
      <c r="J7" s="5">
        <v>0</v>
      </c>
      <c r="K7" s="5">
        <f>SUM(L7:N7)</f>
        <v>7.9799999999999995</v>
      </c>
      <c r="L7" s="5"/>
      <c r="M7" s="5">
        <v>5.64</v>
      </c>
      <c r="N7" s="5">
        <v>2.34</v>
      </c>
    </row>
  </sheetData>
  <sheetProtection/>
  <mergeCells count="12">
    <mergeCell ref="A1:N1"/>
    <mergeCell ref="A2:B2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34" sqref="F34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232</v>
      </c>
    </row>
    <row r="2" spans="1:8" ht="15" customHeight="1">
      <c r="A2" s="2" t="s">
        <v>3</v>
      </c>
      <c r="B2" s="3"/>
      <c r="H2" s="7" t="s">
        <v>50</v>
      </c>
    </row>
    <row r="3" ht="15" customHeight="1"/>
    <row r="4" spans="1:8" ht="15" customHeight="1">
      <c r="A4" s="9" t="s">
        <v>51</v>
      </c>
      <c r="B4" s="9" t="s">
        <v>52</v>
      </c>
      <c r="C4" s="10" t="s">
        <v>53</v>
      </c>
      <c r="D4" s="50"/>
      <c r="E4" s="10" t="s">
        <v>233</v>
      </c>
      <c r="F4" s="80"/>
      <c r="G4" s="80"/>
      <c r="H4" s="50"/>
    </row>
    <row r="5" spans="1:8" ht="15" customHeight="1">
      <c r="A5" s="81"/>
      <c r="B5" s="81"/>
      <c r="C5" s="9" t="s">
        <v>55</v>
      </c>
      <c r="D5" s="9" t="s">
        <v>56</v>
      </c>
      <c r="E5" s="9" t="s">
        <v>62</v>
      </c>
      <c r="F5" s="9" t="s">
        <v>58</v>
      </c>
      <c r="G5" s="10" t="s">
        <v>59</v>
      </c>
      <c r="H5" s="50"/>
    </row>
    <row r="6" spans="1:8" ht="12.75">
      <c r="A6" s="12"/>
      <c r="B6" s="12"/>
      <c r="C6" s="12"/>
      <c r="D6" s="12"/>
      <c r="E6" s="12"/>
      <c r="F6" s="12"/>
      <c r="G6" s="4" t="s">
        <v>60</v>
      </c>
      <c r="H6" s="4" t="s">
        <v>61</v>
      </c>
    </row>
    <row r="7" spans="1:8" ht="12.75">
      <c r="A7" s="5" t="s">
        <v>62</v>
      </c>
      <c r="B7" s="5"/>
      <c r="C7" s="5"/>
      <c r="D7" s="5"/>
      <c r="E7" s="5"/>
      <c r="F7" s="5"/>
      <c r="G7" s="5"/>
      <c r="H7" s="5"/>
    </row>
  </sheetData>
  <sheetProtection/>
  <mergeCells count="11">
    <mergeCell ref="A1:H1"/>
    <mergeCell ref="A2:B2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8">
      <selection activeCell="A8" sqref="A8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spans="1:4" ht="17.25">
      <c r="A1" s="1" t="s">
        <v>234</v>
      </c>
      <c r="B1" s="1"/>
      <c r="C1" s="1"/>
      <c r="D1" s="1"/>
    </row>
    <row r="2" spans="1:2" ht="15.75" customHeight="1">
      <c r="A2" s="2" t="s">
        <v>3</v>
      </c>
      <c r="B2" s="3"/>
    </row>
    <row r="3" ht="16.5" customHeight="1">
      <c r="A3" s="7" t="s">
        <v>4</v>
      </c>
    </row>
    <row r="4" spans="1:4" ht="32.25" customHeight="1">
      <c r="A4" s="67" t="s">
        <v>4</v>
      </c>
      <c r="B4" s="68" t="s">
        <v>4</v>
      </c>
      <c r="C4" s="68" t="s">
        <v>4</v>
      </c>
      <c r="D4" s="69" t="s">
        <v>235</v>
      </c>
    </row>
    <row r="5" spans="1:4" ht="27.75" customHeight="1">
      <c r="A5" s="70" t="s">
        <v>5</v>
      </c>
      <c r="B5" s="71"/>
      <c r="C5" s="70" t="s">
        <v>6</v>
      </c>
      <c r="D5" s="71"/>
    </row>
    <row r="6" spans="1:4" ht="19.5" customHeight="1">
      <c r="A6" s="72" t="s">
        <v>7</v>
      </c>
      <c r="B6" s="72" t="s">
        <v>236</v>
      </c>
      <c r="C6" s="72" t="s">
        <v>9</v>
      </c>
      <c r="D6" s="72" t="s">
        <v>236</v>
      </c>
    </row>
    <row r="7" spans="1:4" ht="19.5" customHeight="1">
      <c r="A7" s="68" t="s">
        <v>13</v>
      </c>
      <c r="B7" s="73">
        <v>1222</v>
      </c>
      <c r="C7" s="68" t="s">
        <v>14</v>
      </c>
      <c r="D7" s="74">
        <v>676.73</v>
      </c>
    </row>
    <row r="8" spans="1:4" ht="19.5" customHeight="1">
      <c r="A8" s="68" t="s">
        <v>237</v>
      </c>
      <c r="B8" s="73">
        <v>1222</v>
      </c>
      <c r="C8" s="68" t="s">
        <v>16</v>
      </c>
      <c r="D8" s="75">
        <v>3</v>
      </c>
    </row>
    <row r="9" spans="1:4" ht="19.5" customHeight="1">
      <c r="A9" s="68" t="s">
        <v>238</v>
      </c>
      <c r="B9" s="76"/>
      <c r="C9" s="68" t="s">
        <v>18</v>
      </c>
      <c r="D9" s="76"/>
    </row>
    <row r="10" spans="1:4" ht="19.5" customHeight="1">
      <c r="A10" s="68" t="s">
        <v>239</v>
      </c>
      <c r="B10" s="76"/>
      <c r="C10" s="68" t="s">
        <v>20</v>
      </c>
      <c r="D10" s="76"/>
    </row>
    <row r="11" spans="1:4" ht="19.5" customHeight="1">
      <c r="A11" s="68" t="s">
        <v>240</v>
      </c>
      <c r="B11" s="76"/>
      <c r="C11" s="68" t="s">
        <v>21</v>
      </c>
      <c r="D11" s="76"/>
    </row>
    <row r="12" spans="1:4" ht="19.5" customHeight="1">
      <c r="A12" s="68" t="s">
        <v>241</v>
      </c>
      <c r="B12" s="76"/>
      <c r="C12" s="68" t="s">
        <v>22</v>
      </c>
      <c r="D12" s="76"/>
    </row>
    <row r="13" spans="1:4" ht="19.5" customHeight="1">
      <c r="A13" s="68" t="s">
        <v>242</v>
      </c>
      <c r="B13" s="76"/>
      <c r="C13" s="68" t="s">
        <v>23</v>
      </c>
      <c r="D13" s="74">
        <v>19.23</v>
      </c>
    </row>
    <row r="14" spans="1:4" ht="19.5" customHeight="1">
      <c r="A14" s="68" t="s">
        <v>4</v>
      </c>
      <c r="B14" s="77" t="s">
        <v>4</v>
      </c>
      <c r="C14" s="68" t="s">
        <v>24</v>
      </c>
      <c r="D14" s="74">
        <v>144.59</v>
      </c>
    </row>
    <row r="15" spans="1:4" ht="19.5" customHeight="1">
      <c r="A15" s="68" t="s">
        <v>4</v>
      </c>
      <c r="B15" s="77" t="s">
        <v>4</v>
      </c>
      <c r="C15" s="68" t="s">
        <v>25</v>
      </c>
      <c r="D15" s="74"/>
    </row>
    <row r="16" spans="1:4" ht="19.5" customHeight="1">
      <c r="A16" s="68" t="s">
        <v>4</v>
      </c>
      <c r="B16" s="77" t="s">
        <v>4</v>
      </c>
      <c r="C16" s="68" t="s">
        <v>26</v>
      </c>
      <c r="D16" s="73">
        <v>43.45</v>
      </c>
    </row>
    <row r="17" spans="1:4" ht="19.5" customHeight="1">
      <c r="A17" s="68" t="s">
        <v>4</v>
      </c>
      <c r="B17" s="77" t="s">
        <v>4</v>
      </c>
      <c r="C17" s="68" t="s">
        <v>27</v>
      </c>
      <c r="D17" s="76"/>
    </row>
    <row r="18" spans="1:4" ht="19.5" customHeight="1">
      <c r="A18" s="68" t="s">
        <v>4</v>
      </c>
      <c r="B18" s="77" t="s">
        <v>4</v>
      </c>
      <c r="C18" s="68" t="s">
        <v>28</v>
      </c>
      <c r="D18" s="74">
        <f>3+49.34</f>
        <v>52.34</v>
      </c>
    </row>
    <row r="19" spans="1:4" ht="19.5" customHeight="1">
      <c r="A19" s="68" t="s">
        <v>4</v>
      </c>
      <c r="B19" s="77" t="s">
        <v>4</v>
      </c>
      <c r="C19" s="68" t="s">
        <v>29</v>
      </c>
      <c r="D19" s="74">
        <f>350.71-3</f>
        <v>347.71</v>
      </c>
    </row>
    <row r="20" spans="1:4" ht="19.5" customHeight="1">
      <c r="A20" s="68" t="s">
        <v>4</v>
      </c>
      <c r="B20" s="77" t="s">
        <v>4</v>
      </c>
      <c r="C20" s="68" t="s">
        <v>31</v>
      </c>
      <c r="D20" s="76"/>
    </row>
    <row r="21" spans="1:4" ht="19.5" customHeight="1">
      <c r="A21" s="68" t="s">
        <v>4</v>
      </c>
      <c r="B21" s="77" t="s">
        <v>4</v>
      </c>
      <c r="C21" s="68" t="s">
        <v>32</v>
      </c>
      <c r="D21" s="76"/>
    </row>
    <row r="22" spans="1:4" ht="19.5" customHeight="1">
      <c r="A22" s="68" t="s">
        <v>4</v>
      </c>
      <c r="B22" s="77" t="s">
        <v>4</v>
      </c>
      <c r="C22" s="68" t="s">
        <v>33</v>
      </c>
      <c r="D22" s="76"/>
    </row>
    <row r="23" spans="1:4" ht="19.5" customHeight="1">
      <c r="A23" s="68" t="s">
        <v>4</v>
      </c>
      <c r="B23" s="77" t="s">
        <v>4</v>
      </c>
      <c r="C23" s="68" t="s">
        <v>34</v>
      </c>
      <c r="D23" s="76"/>
    </row>
    <row r="24" spans="1:4" ht="19.5" customHeight="1">
      <c r="A24" s="68" t="s">
        <v>4</v>
      </c>
      <c r="B24" s="77" t="s">
        <v>4</v>
      </c>
      <c r="C24" s="68" t="s">
        <v>35</v>
      </c>
      <c r="D24" s="76"/>
    </row>
    <row r="25" spans="1:4" ht="19.5" customHeight="1">
      <c r="A25" s="68" t="s">
        <v>4</v>
      </c>
      <c r="B25" s="77" t="s">
        <v>4</v>
      </c>
      <c r="C25" s="68" t="s">
        <v>36</v>
      </c>
      <c r="D25" s="76"/>
    </row>
    <row r="26" spans="1:4" ht="19.5" customHeight="1">
      <c r="A26" s="68" t="s">
        <v>4</v>
      </c>
      <c r="B26" s="77" t="s">
        <v>4</v>
      </c>
      <c r="C26" s="68" t="s">
        <v>37</v>
      </c>
      <c r="D26" s="75">
        <v>56.6</v>
      </c>
    </row>
    <row r="27" spans="1:4" ht="19.5" customHeight="1">
      <c r="A27" s="68" t="s">
        <v>4</v>
      </c>
      <c r="B27" s="77" t="s">
        <v>4</v>
      </c>
      <c r="C27" s="68" t="s">
        <v>243</v>
      </c>
      <c r="D27" s="76"/>
    </row>
    <row r="28" spans="1:4" ht="19.5" customHeight="1">
      <c r="A28" s="68" t="s">
        <v>4</v>
      </c>
      <c r="B28" s="77" t="s">
        <v>4</v>
      </c>
      <c r="C28" s="68" t="s">
        <v>40</v>
      </c>
      <c r="D28" s="76"/>
    </row>
    <row r="29" spans="1:4" ht="19.5" customHeight="1">
      <c r="A29" s="68" t="s">
        <v>4</v>
      </c>
      <c r="B29" s="77" t="s">
        <v>4</v>
      </c>
      <c r="C29" s="68" t="s">
        <v>244</v>
      </c>
      <c r="D29" s="76"/>
    </row>
    <row r="30" spans="1:4" ht="19.5" customHeight="1">
      <c r="A30" s="68" t="s">
        <v>4</v>
      </c>
      <c r="B30" s="77" t="s">
        <v>4</v>
      </c>
      <c r="C30" s="68" t="s">
        <v>245</v>
      </c>
      <c r="D30" s="73"/>
    </row>
    <row r="31" spans="1:4" ht="19.5" customHeight="1">
      <c r="A31" s="78" t="s">
        <v>4</v>
      </c>
      <c r="B31" s="77" t="s">
        <v>4</v>
      </c>
      <c r="C31" s="68" t="s">
        <v>246</v>
      </c>
      <c r="D31" s="76"/>
    </row>
    <row r="32" spans="1:4" ht="19.5" customHeight="1">
      <c r="A32" s="68" t="s">
        <v>4</v>
      </c>
      <c r="B32" s="77" t="s">
        <v>4</v>
      </c>
      <c r="C32" s="68" t="s">
        <v>247</v>
      </c>
      <c r="D32" s="76"/>
    </row>
    <row r="33" spans="1:4" ht="18" customHeight="1">
      <c r="A33" s="68" t="s">
        <v>30</v>
      </c>
      <c r="B33" s="79">
        <v>151.65</v>
      </c>
      <c r="C33" s="68" t="s">
        <v>248</v>
      </c>
      <c r="D33" s="76"/>
    </row>
    <row r="34" spans="1:4" ht="19.5" customHeight="1">
      <c r="A34" s="68" t="s">
        <v>4</v>
      </c>
      <c r="B34" s="77" t="s">
        <v>4</v>
      </c>
      <c r="C34" s="68" t="s">
        <v>249</v>
      </c>
      <c r="D34" s="76"/>
    </row>
    <row r="35" spans="1:4" ht="16.5" customHeight="1">
      <c r="A35" s="68" t="s">
        <v>4</v>
      </c>
      <c r="B35" s="77" t="s">
        <v>4</v>
      </c>
      <c r="C35" s="68" t="s">
        <v>250</v>
      </c>
      <c r="D35" s="76">
        <v>30</v>
      </c>
    </row>
    <row r="36" spans="1:4" ht="16.5" customHeight="1">
      <c r="A36" s="68" t="s">
        <v>4</v>
      </c>
      <c r="B36" s="77" t="s">
        <v>4</v>
      </c>
      <c r="C36" s="78" t="s">
        <v>4</v>
      </c>
      <c r="D36" s="77" t="s">
        <v>4</v>
      </c>
    </row>
    <row r="37" spans="1:4" ht="15">
      <c r="A37" s="68" t="s">
        <v>4</v>
      </c>
      <c r="B37" s="68" t="s">
        <v>4</v>
      </c>
      <c r="C37" s="68" t="s">
        <v>4</v>
      </c>
      <c r="D37" s="68" t="s">
        <v>4</v>
      </c>
    </row>
    <row r="38" spans="1:4" ht="15">
      <c r="A38" s="78" t="s">
        <v>47</v>
      </c>
      <c r="B38" s="73">
        <f>B33+B8</f>
        <v>1373.65</v>
      </c>
      <c r="C38" s="78" t="s">
        <v>48</v>
      </c>
      <c r="D38" s="73">
        <f>SUM(D7:D35)</f>
        <v>1373.65</v>
      </c>
    </row>
  </sheetData>
  <sheetProtection/>
  <mergeCells count="4">
    <mergeCell ref="A1:D1"/>
    <mergeCell ref="A2:B2"/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7" sqref="A7:IV54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251</v>
      </c>
    </row>
    <row r="2" spans="1:11" ht="15" customHeight="1">
      <c r="A2" s="2" t="s">
        <v>3</v>
      </c>
      <c r="B2" s="3"/>
      <c r="K2" s="7" t="s">
        <v>50</v>
      </c>
    </row>
    <row r="3" ht="15" customHeight="1"/>
    <row r="4" spans="1:11" ht="15" customHeight="1">
      <c r="A4" s="9" t="s">
        <v>51</v>
      </c>
      <c r="B4" s="9" t="s">
        <v>52</v>
      </c>
      <c r="C4" s="10" t="s">
        <v>252</v>
      </c>
      <c r="D4" s="50"/>
      <c r="E4" s="9" t="s">
        <v>62</v>
      </c>
      <c r="F4" s="51" t="s">
        <v>30</v>
      </c>
      <c r="G4" s="49" t="s">
        <v>253</v>
      </c>
      <c r="H4" s="49" t="s">
        <v>254</v>
      </c>
      <c r="I4" s="49" t="s">
        <v>255</v>
      </c>
      <c r="J4" s="49" t="s">
        <v>256</v>
      </c>
      <c r="K4" s="64" t="s">
        <v>257</v>
      </c>
    </row>
    <row r="5" spans="1:11" ht="12.75">
      <c r="A5" s="12"/>
      <c r="B5" s="12"/>
      <c r="C5" s="4" t="s">
        <v>55</v>
      </c>
      <c r="D5" s="4" t="s">
        <v>56</v>
      </c>
      <c r="E5" s="52"/>
      <c r="F5" s="53"/>
      <c r="G5" s="49"/>
      <c r="H5" s="49"/>
      <c r="I5" s="49"/>
      <c r="J5" s="49"/>
      <c r="K5" s="64"/>
    </row>
    <row r="6" spans="1:11" ht="12.75">
      <c r="A6" s="5" t="s">
        <v>62</v>
      </c>
      <c r="B6" s="5"/>
      <c r="C6" s="5"/>
      <c r="D6" s="18"/>
      <c r="E6" s="54">
        <f>F6+G6</f>
        <v>1373.65</v>
      </c>
      <c r="F6" s="55">
        <f>F7+F17+F19+F22+F32+F35+F40+F50+F53</f>
        <v>151.65</v>
      </c>
      <c r="G6" s="54">
        <f>G7+G17+G19+G22+G32+G35+G40+G50+G53</f>
        <v>1222</v>
      </c>
      <c r="H6" s="56"/>
      <c r="I6" s="32"/>
      <c r="J6" s="32"/>
      <c r="K6" s="65"/>
    </row>
    <row r="7" spans="1:11" ht="10.5" customHeight="1">
      <c r="A7" s="5" t="s">
        <v>63</v>
      </c>
      <c r="B7" s="5" t="s">
        <v>3</v>
      </c>
      <c r="C7" s="5" t="s">
        <v>64</v>
      </c>
      <c r="D7" s="18" t="s">
        <v>65</v>
      </c>
      <c r="E7" s="57">
        <f>F7+G7</f>
        <v>676.73</v>
      </c>
      <c r="F7" s="58">
        <f>F9+F10+F13+F15</f>
        <v>124.4</v>
      </c>
      <c r="G7" s="57">
        <f>G9+G10+G13+G15</f>
        <v>552.33</v>
      </c>
      <c r="H7" s="56"/>
      <c r="I7" s="45"/>
      <c r="J7" s="45"/>
      <c r="K7" s="66"/>
    </row>
    <row r="8" spans="1:11" ht="10.5" customHeight="1">
      <c r="A8" s="5"/>
      <c r="B8" s="5"/>
      <c r="C8" s="22" t="s">
        <v>66</v>
      </c>
      <c r="D8" s="18" t="s">
        <v>67</v>
      </c>
      <c r="E8" s="57">
        <f aca="true" t="shared" si="0" ref="E8:E54">F8+G8</f>
        <v>14.12</v>
      </c>
      <c r="F8" s="47"/>
      <c r="G8" s="57">
        <v>14.12</v>
      </c>
      <c r="H8" s="56"/>
      <c r="I8" s="45"/>
      <c r="J8" s="45"/>
      <c r="K8" s="66"/>
    </row>
    <row r="9" spans="1:11" ht="10.5" customHeight="1">
      <c r="A9" s="5"/>
      <c r="B9" s="5"/>
      <c r="C9" s="22" t="s">
        <v>68</v>
      </c>
      <c r="D9" s="18" t="s">
        <v>69</v>
      </c>
      <c r="E9" s="57">
        <f t="shared" si="0"/>
        <v>14.12</v>
      </c>
      <c r="F9" s="47"/>
      <c r="G9" s="57">
        <v>14.12</v>
      </c>
      <c r="H9" s="56"/>
      <c r="I9" s="45"/>
      <c r="J9" s="45"/>
      <c r="K9" s="66"/>
    </row>
    <row r="10" spans="1:11" ht="10.5" customHeight="1">
      <c r="A10" s="5"/>
      <c r="B10" s="5"/>
      <c r="C10" s="5" t="s">
        <v>70</v>
      </c>
      <c r="D10" s="18" t="s">
        <v>71</v>
      </c>
      <c r="E10" s="57">
        <f t="shared" si="0"/>
        <v>616.22</v>
      </c>
      <c r="F10" s="58">
        <v>124.4</v>
      </c>
      <c r="G10" s="57">
        <f>G12+G11</f>
        <v>491.82000000000005</v>
      </c>
      <c r="H10" s="56"/>
      <c r="I10" s="45"/>
      <c r="J10" s="45"/>
      <c r="K10" s="66"/>
    </row>
    <row r="11" spans="1:11" ht="10.5" customHeight="1">
      <c r="A11" s="5"/>
      <c r="B11" s="5"/>
      <c r="C11" s="5" t="s">
        <v>72</v>
      </c>
      <c r="D11" s="18" t="s">
        <v>69</v>
      </c>
      <c r="E11" s="57">
        <f t="shared" si="0"/>
        <v>606.22</v>
      </c>
      <c r="F11" s="58">
        <v>124.4</v>
      </c>
      <c r="G11" s="59">
        <f>346.84+269.38-10-124.4</f>
        <v>481.82000000000005</v>
      </c>
      <c r="H11" s="56"/>
      <c r="I11" s="45"/>
      <c r="J11" s="45"/>
      <c r="K11" s="66"/>
    </row>
    <row r="12" spans="1:11" ht="10.5" customHeight="1">
      <c r="A12" s="5"/>
      <c r="B12" s="5"/>
      <c r="C12" s="5" t="s">
        <v>73</v>
      </c>
      <c r="D12" s="18" t="s">
        <v>74</v>
      </c>
      <c r="E12" s="57">
        <f t="shared" si="0"/>
        <v>10</v>
      </c>
      <c r="F12" s="47"/>
      <c r="G12" s="57">
        <v>10</v>
      </c>
      <c r="H12" s="56"/>
      <c r="I12" s="45"/>
      <c r="J12" s="45"/>
      <c r="K12" s="66"/>
    </row>
    <row r="13" spans="1:11" ht="10.5" customHeight="1">
      <c r="A13" s="5"/>
      <c r="B13" s="5"/>
      <c r="C13" s="22" t="s">
        <v>75</v>
      </c>
      <c r="D13" s="18" t="s">
        <v>76</v>
      </c>
      <c r="E13" s="57">
        <f t="shared" si="0"/>
        <v>19.46</v>
      </c>
      <c r="F13" s="47"/>
      <c r="G13" s="57">
        <v>19.46</v>
      </c>
      <c r="H13" s="56"/>
      <c r="I13" s="45"/>
      <c r="J13" s="45"/>
      <c r="K13" s="66"/>
    </row>
    <row r="14" spans="1:11" ht="10.5" customHeight="1">
      <c r="A14" s="5"/>
      <c r="B14" s="5"/>
      <c r="C14" s="22" t="s">
        <v>77</v>
      </c>
      <c r="D14" s="18" t="s">
        <v>69</v>
      </c>
      <c r="E14" s="57">
        <f t="shared" si="0"/>
        <v>19.46</v>
      </c>
      <c r="F14" s="47"/>
      <c r="G14" s="57">
        <v>19.46</v>
      </c>
      <c r="H14" s="56"/>
      <c r="I14" s="45"/>
      <c r="J14" s="45"/>
      <c r="K14" s="66"/>
    </row>
    <row r="15" spans="1:11" ht="10.5" customHeight="1">
      <c r="A15" s="5"/>
      <c r="B15" s="5"/>
      <c r="C15" s="22" t="s">
        <v>78</v>
      </c>
      <c r="D15" s="18" t="s">
        <v>79</v>
      </c>
      <c r="E15" s="57">
        <f t="shared" si="0"/>
        <v>26.93</v>
      </c>
      <c r="F15" s="47"/>
      <c r="G15" s="57">
        <v>26.93</v>
      </c>
      <c r="H15" s="56"/>
      <c r="I15" s="45"/>
      <c r="J15" s="45"/>
      <c r="K15" s="66"/>
    </row>
    <row r="16" spans="1:11" ht="10.5" customHeight="1">
      <c r="A16" s="5"/>
      <c r="B16" s="5"/>
      <c r="C16" s="22" t="s">
        <v>80</v>
      </c>
      <c r="D16" s="18" t="s">
        <v>69</v>
      </c>
      <c r="E16" s="57">
        <f t="shared" si="0"/>
        <v>26.93</v>
      </c>
      <c r="F16" s="47"/>
      <c r="G16" s="57">
        <v>26.93</v>
      </c>
      <c r="H16" s="56"/>
      <c r="I16" s="45"/>
      <c r="J16" s="45"/>
      <c r="K16" s="66"/>
    </row>
    <row r="17" spans="1:11" ht="10.5" customHeight="1">
      <c r="A17" s="5"/>
      <c r="B17" s="5"/>
      <c r="C17" s="22">
        <v>20306</v>
      </c>
      <c r="D17" s="18" t="s">
        <v>81</v>
      </c>
      <c r="E17" s="57">
        <f t="shared" si="0"/>
        <v>3</v>
      </c>
      <c r="F17" s="47"/>
      <c r="G17" s="57">
        <v>3</v>
      </c>
      <c r="H17" s="56"/>
      <c r="I17" s="45"/>
      <c r="J17" s="45"/>
      <c r="K17" s="66"/>
    </row>
    <row r="18" spans="1:11" ht="10.5" customHeight="1">
      <c r="A18" s="5"/>
      <c r="B18" s="5"/>
      <c r="C18" s="22">
        <v>2030607</v>
      </c>
      <c r="D18" s="18" t="s">
        <v>82</v>
      </c>
      <c r="E18" s="57">
        <f t="shared" si="0"/>
        <v>3</v>
      </c>
      <c r="F18" s="47"/>
      <c r="G18" s="57">
        <v>3</v>
      </c>
      <c r="H18" s="56"/>
      <c r="I18" s="45"/>
      <c r="J18" s="45"/>
      <c r="K18" s="66"/>
    </row>
    <row r="19" spans="1:11" ht="10.5" customHeight="1">
      <c r="A19" s="5"/>
      <c r="B19" s="5"/>
      <c r="C19" s="22" t="s">
        <v>83</v>
      </c>
      <c r="D19" s="18" t="s">
        <v>84</v>
      </c>
      <c r="E19" s="57">
        <f t="shared" si="0"/>
        <v>19.23</v>
      </c>
      <c r="F19" s="47"/>
      <c r="G19" s="57">
        <v>19.23</v>
      </c>
      <c r="H19" s="56"/>
      <c r="I19" s="45"/>
      <c r="J19" s="45"/>
      <c r="K19" s="66"/>
    </row>
    <row r="20" spans="1:11" ht="10.5" customHeight="1">
      <c r="A20" s="5"/>
      <c r="B20" s="5"/>
      <c r="C20" s="22" t="s">
        <v>85</v>
      </c>
      <c r="D20" s="18" t="s">
        <v>86</v>
      </c>
      <c r="E20" s="57">
        <f t="shared" si="0"/>
        <v>19.23</v>
      </c>
      <c r="F20" s="47"/>
      <c r="G20" s="57">
        <v>19.23</v>
      </c>
      <c r="H20" s="56"/>
      <c r="I20" s="45"/>
      <c r="J20" s="45"/>
      <c r="K20" s="66"/>
    </row>
    <row r="21" spans="1:11" ht="10.5" customHeight="1">
      <c r="A21" s="5"/>
      <c r="B21" s="5"/>
      <c r="C21" s="22" t="s">
        <v>87</v>
      </c>
      <c r="D21" s="18" t="s">
        <v>88</v>
      </c>
      <c r="E21" s="57">
        <f t="shared" si="0"/>
        <v>19.23</v>
      </c>
      <c r="F21" s="47"/>
      <c r="G21" s="57">
        <v>19.23</v>
      </c>
      <c r="H21" s="56"/>
      <c r="I21" s="45"/>
      <c r="J21" s="45"/>
      <c r="K21" s="66"/>
    </row>
    <row r="22" spans="1:11" ht="10.5" customHeight="1">
      <c r="A22" s="5"/>
      <c r="B22" s="5"/>
      <c r="C22" s="5" t="s">
        <v>89</v>
      </c>
      <c r="D22" s="18" t="s">
        <v>90</v>
      </c>
      <c r="E22" s="57">
        <f t="shared" si="0"/>
        <v>144.59</v>
      </c>
      <c r="F22" s="47"/>
      <c r="G22" s="57">
        <f>G24+G25+G30</f>
        <v>144.59</v>
      </c>
      <c r="H22" s="56"/>
      <c r="I22" s="45"/>
      <c r="J22" s="45"/>
      <c r="K22" s="66"/>
    </row>
    <row r="23" spans="1:11" ht="10.5" customHeight="1">
      <c r="A23" s="5"/>
      <c r="B23" s="5"/>
      <c r="C23" s="22" t="s">
        <v>91</v>
      </c>
      <c r="D23" s="18" t="s">
        <v>92</v>
      </c>
      <c r="E23" s="57">
        <f t="shared" si="0"/>
        <v>8.12</v>
      </c>
      <c r="F23" s="47"/>
      <c r="G23" s="57">
        <v>8.12</v>
      </c>
      <c r="H23" s="56"/>
      <c r="I23" s="45"/>
      <c r="J23" s="45"/>
      <c r="K23" s="66"/>
    </row>
    <row r="24" spans="1:11" ht="10.5" customHeight="1">
      <c r="A24" s="18"/>
      <c r="B24" s="28"/>
      <c r="C24" s="29" t="s">
        <v>93</v>
      </c>
      <c r="D24" s="30" t="s">
        <v>94</v>
      </c>
      <c r="E24" s="57">
        <f t="shared" si="0"/>
        <v>8.12</v>
      </c>
      <c r="F24" s="47"/>
      <c r="G24" s="57">
        <v>8.12</v>
      </c>
      <c r="H24" s="56"/>
      <c r="I24" s="45"/>
      <c r="J24" s="45"/>
      <c r="K24" s="66"/>
    </row>
    <row r="25" spans="1:11" ht="10.5" customHeight="1">
      <c r="A25" s="18"/>
      <c r="B25" s="32"/>
      <c r="C25" s="32" t="s">
        <v>95</v>
      </c>
      <c r="D25" s="33" t="s">
        <v>96</v>
      </c>
      <c r="E25" s="57">
        <f t="shared" si="0"/>
        <v>117.87</v>
      </c>
      <c r="F25" s="47"/>
      <c r="G25" s="57">
        <f>SUM(G26:G29)</f>
        <v>117.87</v>
      </c>
      <c r="H25" s="56"/>
      <c r="I25" s="45"/>
      <c r="J25" s="45"/>
      <c r="K25" s="66"/>
    </row>
    <row r="26" spans="1:11" ht="10.5" customHeight="1">
      <c r="A26" s="18"/>
      <c r="B26" s="32"/>
      <c r="C26" s="32" t="s">
        <v>97</v>
      </c>
      <c r="D26" s="33" t="s">
        <v>98</v>
      </c>
      <c r="E26" s="57">
        <f t="shared" si="0"/>
        <v>22.22</v>
      </c>
      <c r="F26" s="47"/>
      <c r="G26" s="57">
        <v>22.22</v>
      </c>
      <c r="H26" s="56"/>
      <c r="I26" s="45"/>
      <c r="J26" s="45"/>
      <c r="K26" s="66"/>
    </row>
    <row r="27" spans="1:11" ht="10.5" customHeight="1">
      <c r="A27" s="18"/>
      <c r="B27" s="32"/>
      <c r="C27" s="32" t="s">
        <v>99</v>
      </c>
      <c r="D27" s="33" t="s">
        <v>100</v>
      </c>
      <c r="E27" s="57">
        <f t="shared" si="0"/>
        <v>14.77</v>
      </c>
      <c r="F27" s="47"/>
      <c r="G27" s="57">
        <v>14.77</v>
      </c>
      <c r="H27" s="56"/>
      <c r="I27" s="45"/>
      <c r="J27" s="45"/>
      <c r="K27" s="66"/>
    </row>
    <row r="28" spans="1:11" ht="10.5" customHeight="1">
      <c r="A28" s="18"/>
      <c r="B28" s="32"/>
      <c r="C28" s="32" t="s">
        <v>101</v>
      </c>
      <c r="D28" s="33" t="s">
        <v>102</v>
      </c>
      <c r="E28" s="57">
        <f t="shared" si="0"/>
        <v>53.92</v>
      </c>
      <c r="F28" s="47"/>
      <c r="G28" s="57">
        <v>53.92</v>
      </c>
      <c r="H28" s="56"/>
      <c r="I28" s="45"/>
      <c r="J28" s="45"/>
      <c r="K28" s="66"/>
    </row>
    <row r="29" spans="1:11" ht="10.5" customHeight="1">
      <c r="A29" s="18"/>
      <c r="B29" s="32"/>
      <c r="C29" s="32" t="s">
        <v>103</v>
      </c>
      <c r="D29" s="33" t="s">
        <v>104</v>
      </c>
      <c r="E29" s="57">
        <f t="shared" si="0"/>
        <v>26.96</v>
      </c>
      <c r="F29" s="47"/>
      <c r="G29" s="57">
        <v>26.96</v>
      </c>
      <c r="H29" s="56"/>
      <c r="I29" s="45"/>
      <c r="J29" s="45"/>
      <c r="K29" s="66"/>
    </row>
    <row r="30" spans="1:11" ht="10.5" customHeight="1">
      <c r="A30" s="18"/>
      <c r="B30" s="32"/>
      <c r="C30" s="35" t="s">
        <v>105</v>
      </c>
      <c r="D30" s="33" t="s">
        <v>106</v>
      </c>
      <c r="E30" s="57">
        <f t="shared" si="0"/>
        <v>18.6</v>
      </c>
      <c r="F30" s="47"/>
      <c r="G30" s="57">
        <v>18.6</v>
      </c>
      <c r="H30" s="56"/>
      <c r="I30" s="45"/>
      <c r="J30" s="45"/>
      <c r="K30" s="66"/>
    </row>
    <row r="31" spans="1:11" ht="10.5" customHeight="1">
      <c r="A31" s="18"/>
      <c r="B31" s="32"/>
      <c r="C31" s="35" t="s">
        <v>107</v>
      </c>
      <c r="D31" s="33" t="s">
        <v>108</v>
      </c>
      <c r="E31" s="57">
        <f t="shared" si="0"/>
        <v>18.6</v>
      </c>
      <c r="F31" s="47"/>
      <c r="G31" s="57">
        <v>18.6</v>
      </c>
      <c r="H31" s="56"/>
      <c r="I31" s="45"/>
      <c r="J31" s="45"/>
      <c r="K31" s="66"/>
    </row>
    <row r="32" spans="1:11" ht="10.5" customHeight="1">
      <c r="A32" s="18"/>
      <c r="B32" s="32"/>
      <c r="C32" s="32" t="s">
        <v>109</v>
      </c>
      <c r="D32" s="33" t="s">
        <v>110</v>
      </c>
      <c r="E32" s="57">
        <f t="shared" si="0"/>
        <v>43.45</v>
      </c>
      <c r="F32" s="47"/>
      <c r="G32" s="57">
        <v>43.45</v>
      </c>
      <c r="H32" s="56"/>
      <c r="I32" s="45"/>
      <c r="J32" s="45"/>
      <c r="K32" s="66"/>
    </row>
    <row r="33" spans="1:11" ht="10.5" customHeight="1">
      <c r="A33" s="18"/>
      <c r="B33" s="32"/>
      <c r="C33" s="32" t="s">
        <v>111</v>
      </c>
      <c r="D33" s="33" t="s">
        <v>112</v>
      </c>
      <c r="E33" s="57">
        <f t="shared" si="0"/>
        <v>43.45</v>
      </c>
      <c r="F33" s="47"/>
      <c r="G33" s="57">
        <v>43.45</v>
      </c>
      <c r="H33" s="56"/>
      <c r="I33" s="45"/>
      <c r="J33" s="45"/>
      <c r="K33" s="66"/>
    </row>
    <row r="34" spans="1:11" ht="10.5" customHeight="1">
      <c r="A34" s="18"/>
      <c r="B34" s="32"/>
      <c r="C34" s="32" t="s">
        <v>113</v>
      </c>
      <c r="D34" s="33" t="s">
        <v>114</v>
      </c>
      <c r="E34" s="57">
        <f t="shared" si="0"/>
        <v>43.45</v>
      </c>
      <c r="F34" s="47"/>
      <c r="G34" s="57">
        <v>43.45</v>
      </c>
      <c r="H34" s="56"/>
      <c r="I34" s="45"/>
      <c r="J34" s="45"/>
      <c r="K34" s="66"/>
    </row>
    <row r="35" spans="1:11" ht="10.5" customHeight="1">
      <c r="A35" s="18"/>
      <c r="B35" s="32"/>
      <c r="C35" s="35">
        <v>212</v>
      </c>
      <c r="D35" s="33" t="s">
        <v>115</v>
      </c>
      <c r="E35" s="57">
        <f t="shared" si="0"/>
        <v>52.34</v>
      </c>
      <c r="F35" s="47"/>
      <c r="G35" s="57">
        <f>G37+G39</f>
        <v>52.34</v>
      </c>
      <c r="H35" s="56"/>
      <c r="I35" s="45"/>
      <c r="J35" s="45"/>
      <c r="K35" s="66"/>
    </row>
    <row r="36" spans="1:11" ht="10.5" customHeight="1">
      <c r="A36" s="18"/>
      <c r="B36" s="32"/>
      <c r="C36" s="35" t="s">
        <v>116</v>
      </c>
      <c r="D36" s="33" t="s">
        <v>117</v>
      </c>
      <c r="E36" s="57">
        <f t="shared" si="0"/>
        <v>17.34</v>
      </c>
      <c r="F36" s="47"/>
      <c r="G36" s="57">
        <v>17.34</v>
      </c>
      <c r="H36" s="56"/>
      <c r="I36" s="45"/>
      <c r="J36" s="45"/>
      <c r="K36" s="66"/>
    </row>
    <row r="37" spans="1:11" ht="10.5" customHeight="1">
      <c r="A37" s="18"/>
      <c r="B37" s="32"/>
      <c r="C37" s="35" t="s">
        <v>118</v>
      </c>
      <c r="D37" s="33" t="s">
        <v>119</v>
      </c>
      <c r="E37" s="57">
        <f t="shared" si="0"/>
        <v>17.34</v>
      </c>
      <c r="F37" s="47"/>
      <c r="G37" s="57">
        <v>17.34</v>
      </c>
      <c r="H37" s="56"/>
      <c r="I37" s="45"/>
      <c r="J37" s="45"/>
      <c r="K37" s="66"/>
    </row>
    <row r="38" spans="1:11" ht="10.5" customHeight="1">
      <c r="A38" s="36"/>
      <c r="B38" s="37"/>
      <c r="C38" s="37">
        <v>21205</v>
      </c>
      <c r="D38" s="38" t="s">
        <v>120</v>
      </c>
      <c r="E38" s="60">
        <f t="shared" si="0"/>
        <v>35</v>
      </c>
      <c r="F38" s="61"/>
      <c r="G38" s="57">
        <v>35</v>
      </c>
      <c r="H38" s="56"/>
      <c r="I38" s="45"/>
      <c r="J38" s="45"/>
      <c r="K38" s="66"/>
    </row>
    <row r="39" spans="1:11" ht="10.5" customHeight="1">
      <c r="A39" s="32"/>
      <c r="B39" s="32"/>
      <c r="C39" s="32">
        <v>2120501</v>
      </c>
      <c r="D39" s="32" t="s">
        <v>121</v>
      </c>
      <c r="E39" s="57">
        <f t="shared" si="0"/>
        <v>35</v>
      </c>
      <c r="F39" s="47"/>
      <c r="G39" s="57">
        <v>35</v>
      </c>
      <c r="H39" s="56"/>
      <c r="I39" s="45"/>
      <c r="J39" s="45"/>
      <c r="K39" s="66"/>
    </row>
    <row r="40" spans="1:11" ht="10.5" customHeight="1">
      <c r="A40" s="32"/>
      <c r="B40" s="32"/>
      <c r="C40" s="35" t="s">
        <v>122</v>
      </c>
      <c r="D40" s="32" t="s">
        <v>123</v>
      </c>
      <c r="E40" s="57">
        <f t="shared" si="0"/>
        <v>347.71</v>
      </c>
      <c r="F40" s="58">
        <f>F43+F48</f>
        <v>22.25</v>
      </c>
      <c r="G40" s="57">
        <f>G41+G44+G47+G49</f>
        <v>325.46</v>
      </c>
      <c r="H40" s="56"/>
      <c r="I40" s="45"/>
      <c r="J40" s="45"/>
      <c r="K40" s="66"/>
    </row>
    <row r="41" spans="1:11" ht="10.5" customHeight="1">
      <c r="A41" s="32"/>
      <c r="B41" s="32"/>
      <c r="C41" s="35" t="s">
        <v>124</v>
      </c>
      <c r="D41" s="32" t="s">
        <v>125</v>
      </c>
      <c r="E41" s="57">
        <f t="shared" si="0"/>
        <v>111.77</v>
      </c>
      <c r="F41" s="47">
        <v>5</v>
      </c>
      <c r="G41" s="57">
        <f>SUM(G42:G43)</f>
        <v>106.77</v>
      </c>
      <c r="H41" s="56"/>
      <c r="I41" s="45"/>
      <c r="J41" s="45"/>
      <c r="K41" s="66"/>
    </row>
    <row r="42" spans="1:11" ht="10.5" customHeight="1">
      <c r="A42" s="32"/>
      <c r="B42" s="32"/>
      <c r="C42" s="35" t="s">
        <v>126</v>
      </c>
      <c r="D42" s="32" t="s">
        <v>108</v>
      </c>
      <c r="E42" s="57">
        <f t="shared" si="0"/>
        <v>106.77</v>
      </c>
      <c r="F42" s="47"/>
      <c r="G42" s="57">
        <v>106.77</v>
      </c>
      <c r="H42" s="56"/>
      <c r="I42" s="45"/>
      <c r="J42" s="45"/>
      <c r="K42" s="66"/>
    </row>
    <row r="43" spans="1:11" ht="10.5" customHeight="1">
      <c r="A43" s="32"/>
      <c r="B43" s="32"/>
      <c r="C43" s="35">
        <v>2130119</v>
      </c>
      <c r="D43" s="32" t="s">
        <v>127</v>
      </c>
      <c r="E43" s="57">
        <f t="shared" si="0"/>
        <v>5</v>
      </c>
      <c r="F43" s="47">
        <v>5</v>
      </c>
      <c r="G43" s="57"/>
      <c r="H43" s="56"/>
      <c r="I43" s="45"/>
      <c r="J43" s="45"/>
      <c r="K43" s="66"/>
    </row>
    <row r="44" spans="1:11" ht="10.5" customHeight="1">
      <c r="A44" s="32"/>
      <c r="B44" s="32"/>
      <c r="C44" s="35" t="s">
        <v>128</v>
      </c>
      <c r="D44" s="32" t="s">
        <v>129</v>
      </c>
      <c r="E44" s="57">
        <f t="shared" si="0"/>
        <v>10.69</v>
      </c>
      <c r="F44" s="47"/>
      <c r="G44" s="57">
        <v>10.69</v>
      </c>
      <c r="H44" s="56"/>
      <c r="I44" s="45"/>
      <c r="J44" s="45"/>
      <c r="K44" s="66"/>
    </row>
    <row r="45" spans="1:11" ht="10.5" customHeight="1">
      <c r="A45" s="32"/>
      <c r="B45" s="32"/>
      <c r="C45" s="35" t="s">
        <v>130</v>
      </c>
      <c r="D45" s="32" t="s">
        <v>131</v>
      </c>
      <c r="E45" s="57">
        <f t="shared" si="0"/>
        <v>10.69</v>
      </c>
      <c r="F45" s="47"/>
      <c r="G45" s="57">
        <v>10.69</v>
      </c>
      <c r="H45" s="56"/>
      <c r="I45" s="45"/>
      <c r="J45" s="45"/>
      <c r="K45" s="66"/>
    </row>
    <row r="46" spans="1:11" ht="10.5" customHeight="1">
      <c r="A46" s="32"/>
      <c r="B46" s="32"/>
      <c r="C46" s="35" t="s">
        <v>132</v>
      </c>
      <c r="D46" s="32" t="s">
        <v>133</v>
      </c>
      <c r="E46" s="57">
        <f t="shared" si="0"/>
        <v>30</v>
      </c>
      <c r="F46" s="47"/>
      <c r="G46" s="57">
        <v>30</v>
      </c>
      <c r="H46" s="56"/>
      <c r="I46" s="45"/>
      <c r="J46" s="45"/>
      <c r="K46" s="66"/>
    </row>
    <row r="47" spans="1:11" ht="10.5" customHeight="1">
      <c r="A47" s="32"/>
      <c r="B47" s="32"/>
      <c r="C47" s="35">
        <v>2130504</v>
      </c>
      <c r="D47" s="32" t="s">
        <v>134</v>
      </c>
      <c r="E47" s="57">
        <f t="shared" si="0"/>
        <v>30</v>
      </c>
      <c r="F47" s="58"/>
      <c r="G47" s="57">
        <v>30</v>
      </c>
      <c r="H47" s="56"/>
      <c r="I47" s="45"/>
      <c r="J47" s="45"/>
      <c r="K47" s="66"/>
    </row>
    <row r="48" spans="1:11" ht="10.5" customHeight="1">
      <c r="A48" s="32"/>
      <c r="B48" s="32"/>
      <c r="C48" s="35" t="s">
        <v>135</v>
      </c>
      <c r="D48" s="32" t="s">
        <v>136</v>
      </c>
      <c r="E48" s="57">
        <f t="shared" si="0"/>
        <v>195.25</v>
      </c>
      <c r="F48" s="58">
        <v>17.25</v>
      </c>
      <c r="G48" s="57">
        <v>178</v>
      </c>
      <c r="H48" s="56"/>
      <c r="I48" s="45"/>
      <c r="J48" s="45"/>
      <c r="K48" s="66"/>
    </row>
    <row r="49" spans="1:11" ht="10.5" customHeight="1">
      <c r="A49" s="32"/>
      <c r="B49" s="32"/>
      <c r="C49" s="35" t="s">
        <v>137</v>
      </c>
      <c r="D49" s="32" t="s">
        <v>138</v>
      </c>
      <c r="E49" s="57">
        <f t="shared" si="0"/>
        <v>195.25</v>
      </c>
      <c r="F49" s="58">
        <v>17.25</v>
      </c>
      <c r="G49" s="57">
        <v>178</v>
      </c>
      <c r="H49" s="56"/>
      <c r="I49" s="45"/>
      <c r="J49" s="45"/>
      <c r="K49" s="66"/>
    </row>
    <row r="50" spans="1:11" ht="10.5" customHeight="1">
      <c r="A50" s="32"/>
      <c r="B50" s="32"/>
      <c r="C50" s="32">
        <v>221</v>
      </c>
      <c r="D50" s="32" t="s">
        <v>139</v>
      </c>
      <c r="E50" s="57">
        <f t="shared" si="0"/>
        <v>56.6</v>
      </c>
      <c r="F50" s="47"/>
      <c r="G50" s="62">
        <v>56.6</v>
      </c>
      <c r="H50" s="56"/>
      <c r="I50" s="45"/>
      <c r="J50" s="45"/>
      <c r="K50" s="66"/>
    </row>
    <row r="51" spans="1:11" ht="10.5" customHeight="1">
      <c r="A51" s="32"/>
      <c r="B51" s="32"/>
      <c r="C51" s="32" t="s">
        <v>140</v>
      </c>
      <c r="D51" s="32" t="s">
        <v>141</v>
      </c>
      <c r="E51" s="57">
        <f t="shared" si="0"/>
        <v>56.6</v>
      </c>
      <c r="F51" s="47"/>
      <c r="G51" s="59">
        <f aca="true" t="shared" si="1" ref="G50:G52">11.76+44.84</f>
        <v>56.6</v>
      </c>
      <c r="H51" s="56"/>
      <c r="I51" s="45"/>
      <c r="J51" s="45"/>
      <c r="K51" s="66"/>
    </row>
    <row r="52" spans="1:11" ht="10.5" customHeight="1">
      <c r="A52" s="32"/>
      <c r="B52" s="32"/>
      <c r="C52" s="32" t="s">
        <v>142</v>
      </c>
      <c r="D52" s="32" t="s">
        <v>143</v>
      </c>
      <c r="E52" s="57">
        <f t="shared" si="0"/>
        <v>56.6</v>
      </c>
      <c r="F52" s="47"/>
      <c r="G52" s="59">
        <f t="shared" si="1"/>
        <v>56.6</v>
      </c>
      <c r="H52" s="56"/>
      <c r="I52" s="45"/>
      <c r="J52" s="45"/>
      <c r="K52" s="66"/>
    </row>
    <row r="53" spans="1:11" ht="12.75">
      <c r="A53" s="45"/>
      <c r="B53" s="45"/>
      <c r="C53" s="45">
        <v>22407</v>
      </c>
      <c r="D53" s="45" t="s">
        <v>258</v>
      </c>
      <c r="E53" s="57">
        <f t="shared" si="0"/>
        <v>30</v>
      </c>
      <c r="F53" s="47">
        <v>5</v>
      </c>
      <c r="G53" s="63">
        <v>25</v>
      </c>
      <c r="H53" s="63"/>
      <c r="I53" s="45"/>
      <c r="J53" s="45"/>
      <c r="K53" s="66"/>
    </row>
    <row r="54" spans="1:11" ht="12.75">
      <c r="A54" s="45"/>
      <c r="B54" s="45"/>
      <c r="C54" s="45">
        <v>2240701</v>
      </c>
      <c r="D54" s="32" t="s">
        <v>145</v>
      </c>
      <c r="E54" s="57">
        <f t="shared" si="0"/>
        <v>30</v>
      </c>
      <c r="F54" s="47">
        <v>5</v>
      </c>
      <c r="G54" s="63">
        <v>25</v>
      </c>
      <c r="H54" s="63"/>
      <c r="I54" s="45"/>
      <c r="J54" s="45"/>
      <c r="K54" s="66"/>
    </row>
  </sheetData>
  <sheetProtection/>
  <mergeCells count="12">
    <mergeCell ref="A1:K1"/>
    <mergeCell ref="A2:B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C1">
      <pane ySplit="5" topLeftCell="A6" activePane="bottomLeft" state="frozen"/>
      <selection pane="bottomLeft" activeCell="D21" sqref="D21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8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259</v>
      </c>
    </row>
    <row r="2" spans="1:10" ht="15" customHeight="1">
      <c r="A2" s="2" t="s">
        <v>3</v>
      </c>
      <c r="B2" s="3"/>
      <c r="J2" s="7" t="s">
        <v>50</v>
      </c>
    </row>
    <row r="3" ht="15" customHeight="1"/>
    <row r="4" spans="1:10" ht="15" customHeight="1">
      <c r="A4" s="9" t="s">
        <v>51</v>
      </c>
      <c r="B4" s="9" t="s">
        <v>52</v>
      </c>
      <c r="C4" s="9" t="s">
        <v>55</v>
      </c>
      <c r="D4" s="9" t="s">
        <v>56</v>
      </c>
      <c r="E4" s="9" t="s">
        <v>62</v>
      </c>
      <c r="F4" s="9" t="s">
        <v>58</v>
      </c>
      <c r="G4" s="10" t="s">
        <v>59</v>
      </c>
      <c r="H4" s="11"/>
      <c r="I4" s="48" t="s">
        <v>30</v>
      </c>
      <c r="J4" s="48" t="s">
        <v>260</v>
      </c>
    </row>
    <row r="5" spans="1:10" ht="12.75">
      <c r="A5" s="12"/>
      <c r="B5" s="12"/>
      <c r="C5" s="12"/>
      <c r="D5" s="12"/>
      <c r="E5" s="12"/>
      <c r="F5" s="12"/>
      <c r="G5" s="4" t="s">
        <v>261</v>
      </c>
      <c r="H5" s="13" t="s">
        <v>262</v>
      </c>
      <c r="I5" s="49"/>
      <c r="J5" s="49"/>
    </row>
    <row r="6" spans="1:10" ht="12.75">
      <c r="A6" s="5" t="s">
        <v>62</v>
      </c>
      <c r="B6" s="5"/>
      <c r="C6" s="5"/>
      <c r="D6" s="5"/>
      <c r="E6" s="14">
        <f>E7+E17+E19+E22+E32+E35+E40+E50+E53</f>
        <v>1373.65</v>
      </c>
      <c r="F6" s="15">
        <f>F7+F17+F19+F22+F32+F35+F40+F50+F53</f>
        <v>976.0000000000002</v>
      </c>
      <c r="G6" s="16">
        <f>G7+G17+G19+G22+G32+G35+G40+G50+G53</f>
        <v>246</v>
      </c>
      <c r="H6" s="17"/>
      <c r="I6" s="32">
        <f>I7+I40+I54</f>
        <v>151.65</v>
      </c>
      <c r="J6" s="32"/>
    </row>
    <row r="7" spans="1:10" ht="10.5" customHeight="1">
      <c r="A7" s="5" t="s">
        <v>63</v>
      </c>
      <c r="B7" s="5" t="s">
        <v>3</v>
      </c>
      <c r="C7" s="5" t="s">
        <v>64</v>
      </c>
      <c r="D7" s="18" t="s">
        <v>65</v>
      </c>
      <c r="E7" s="19">
        <f>F7+G7+I7</f>
        <v>676.73</v>
      </c>
      <c r="F7" s="20">
        <f>F11+F9+F14+F16</f>
        <v>542.33</v>
      </c>
      <c r="G7" s="19">
        <f>SUM(G8:G16)</f>
        <v>10</v>
      </c>
      <c r="H7" s="21"/>
      <c r="I7" s="20">
        <f>I10</f>
        <v>124.4</v>
      </c>
      <c r="J7" s="45"/>
    </row>
    <row r="8" spans="1:10" ht="10.5" customHeight="1">
      <c r="A8" s="5"/>
      <c r="B8" s="5"/>
      <c r="C8" s="22" t="s">
        <v>66</v>
      </c>
      <c r="D8" s="18" t="s">
        <v>67</v>
      </c>
      <c r="E8" s="19">
        <f>F8+G8+I8</f>
        <v>14.12</v>
      </c>
      <c r="F8" s="20">
        <v>14.12</v>
      </c>
      <c r="G8" s="23"/>
      <c r="H8" s="21"/>
      <c r="I8" s="20"/>
      <c r="J8" s="45"/>
    </row>
    <row r="9" spans="1:10" ht="10.5" customHeight="1">
      <c r="A9" s="5"/>
      <c r="B9" s="5"/>
      <c r="C9" s="22" t="s">
        <v>68</v>
      </c>
      <c r="D9" s="18" t="s">
        <v>69</v>
      </c>
      <c r="E9" s="19">
        <f aca="true" t="shared" si="0" ref="E9:E54">F9+G9+I9</f>
        <v>14.12</v>
      </c>
      <c r="F9" s="20">
        <v>14.12</v>
      </c>
      <c r="G9" s="23"/>
      <c r="H9" s="21"/>
      <c r="I9" s="20"/>
      <c r="J9" s="45"/>
    </row>
    <row r="10" spans="1:10" ht="10.5" customHeight="1">
      <c r="A10" s="5"/>
      <c r="B10" s="5"/>
      <c r="C10" s="5" t="s">
        <v>70</v>
      </c>
      <c r="D10" s="18" t="s">
        <v>71</v>
      </c>
      <c r="E10" s="19">
        <f t="shared" si="0"/>
        <v>606.22</v>
      </c>
      <c r="F10" s="20">
        <f>606.22-I10</f>
        <v>481.82000000000005</v>
      </c>
      <c r="G10" s="19"/>
      <c r="H10" s="21"/>
      <c r="I10" s="20">
        <v>124.4</v>
      </c>
      <c r="J10" s="45"/>
    </row>
    <row r="11" spans="1:10" ht="10.5" customHeight="1">
      <c r="A11" s="5"/>
      <c r="B11" s="5"/>
      <c r="C11" s="5" t="s">
        <v>72</v>
      </c>
      <c r="D11" s="18" t="s">
        <v>69</v>
      </c>
      <c r="E11" s="19">
        <f t="shared" si="0"/>
        <v>606.22</v>
      </c>
      <c r="F11" s="20">
        <f>606.22-I11</f>
        <v>481.82000000000005</v>
      </c>
      <c r="G11" s="24"/>
      <c r="H11" s="21"/>
      <c r="I11" s="20">
        <v>124.4</v>
      </c>
      <c r="J11" s="45"/>
    </row>
    <row r="12" spans="1:10" ht="10.5" customHeight="1">
      <c r="A12" s="5"/>
      <c r="B12" s="5"/>
      <c r="C12" s="5" t="s">
        <v>73</v>
      </c>
      <c r="D12" s="18" t="s">
        <v>74</v>
      </c>
      <c r="E12" s="19">
        <f t="shared" si="0"/>
        <v>10</v>
      </c>
      <c r="F12" s="20"/>
      <c r="G12" s="19">
        <v>10</v>
      </c>
      <c r="H12" s="21"/>
      <c r="I12" s="20"/>
      <c r="J12" s="45"/>
    </row>
    <row r="13" spans="1:10" ht="10.5" customHeight="1">
      <c r="A13" s="5"/>
      <c r="B13" s="5"/>
      <c r="C13" s="22" t="s">
        <v>75</v>
      </c>
      <c r="D13" s="18" t="s">
        <v>76</v>
      </c>
      <c r="E13" s="19">
        <f t="shared" si="0"/>
        <v>19.46</v>
      </c>
      <c r="F13" s="20">
        <v>19.46</v>
      </c>
      <c r="G13" s="19"/>
      <c r="H13" s="21"/>
      <c r="I13" s="20"/>
      <c r="J13" s="45"/>
    </row>
    <row r="14" spans="1:10" ht="10.5" customHeight="1">
      <c r="A14" s="5"/>
      <c r="B14" s="5"/>
      <c r="C14" s="22" t="s">
        <v>77</v>
      </c>
      <c r="D14" s="18" t="s">
        <v>69</v>
      </c>
      <c r="E14" s="19">
        <f t="shared" si="0"/>
        <v>19.46</v>
      </c>
      <c r="F14" s="19">
        <v>19.46</v>
      </c>
      <c r="G14" s="19"/>
      <c r="H14" s="21"/>
      <c r="I14" s="20"/>
      <c r="J14" s="45"/>
    </row>
    <row r="15" spans="1:10" ht="10.5" customHeight="1">
      <c r="A15" s="5"/>
      <c r="B15" s="5"/>
      <c r="C15" s="22" t="s">
        <v>78</v>
      </c>
      <c r="D15" s="18" t="s">
        <v>79</v>
      </c>
      <c r="E15" s="19">
        <f t="shared" si="0"/>
        <v>26.93</v>
      </c>
      <c r="F15" s="19">
        <v>26.93</v>
      </c>
      <c r="G15" s="19"/>
      <c r="H15" s="21"/>
      <c r="I15" s="20"/>
      <c r="J15" s="45"/>
    </row>
    <row r="16" spans="1:10" ht="10.5" customHeight="1">
      <c r="A16" s="5"/>
      <c r="B16" s="5"/>
      <c r="C16" s="22" t="s">
        <v>80</v>
      </c>
      <c r="D16" s="18" t="s">
        <v>69</v>
      </c>
      <c r="E16" s="19">
        <f t="shared" si="0"/>
        <v>26.93</v>
      </c>
      <c r="F16" s="19">
        <v>26.93</v>
      </c>
      <c r="G16" s="19"/>
      <c r="H16" s="21"/>
      <c r="I16" s="20"/>
      <c r="J16" s="45"/>
    </row>
    <row r="17" spans="1:10" ht="10.5" customHeight="1">
      <c r="A17" s="5"/>
      <c r="B17" s="5"/>
      <c r="C17" s="22">
        <v>20306</v>
      </c>
      <c r="D17" s="18" t="s">
        <v>81</v>
      </c>
      <c r="E17" s="19">
        <f t="shared" si="0"/>
        <v>3</v>
      </c>
      <c r="F17" s="25"/>
      <c r="G17" s="19">
        <v>3</v>
      </c>
      <c r="H17" s="21"/>
      <c r="I17" s="20"/>
      <c r="J17" s="45"/>
    </row>
    <row r="18" spans="1:10" ht="10.5" customHeight="1">
      <c r="A18" s="5"/>
      <c r="B18" s="5"/>
      <c r="C18" s="22">
        <v>2030607</v>
      </c>
      <c r="D18" s="18" t="s">
        <v>82</v>
      </c>
      <c r="E18" s="19">
        <f t="shared" si="0"/>
        <v>3</v>
      </c>
      <c r="F18" s="26"/>
      <c r="G18" s="27">
        <v>3</v>
      </c>
      <c r="H18" s="21"/>
      <c r="I18" s="20"/>
      <c r="J18" s="45"/>
    </row>
    <row r="19" spans="1:10" ht="10.5" customHeight="1">
      <c r="A19" s="5"/>
      <c r="B19" s="5"/>
      <c r="C19" s="22" t="s">
        <v>83</v>
      </c>
      <c r="D19" s="18" t="s">
        <v>84</v>
      </c>
      <c r="E19" s="19">
        <f t="shared" si="0"/>
        <v>19.23</v>
      </c>
      <c r="F19" s="26">
        <v>19.23</v>
      </c>
      <c r="G19" s="27"/>
      <c r="H19" s="21"/>
      <c r="I19" s="20"/>
      <c r="J19" s="45"/>
    </row>
    <row r="20" spans="1:10" ht="10.5" customHeight="1">
      <c r="A20" s="5"/>
      <c r="B20" s="5"/>
      <c r="C20" s="22" t="s">
        <v>85</v>
      </c>
      <c r="D20" s="18" t="s">
        <v>86</v>
      </c>
      <c r="E20" s="19">
        <f t="shared" si="0"/>
        <v>19.23</v>
      </c>
      <c r="F20" s="26">
        <v>19.23</v>
      </c>
      <c r="G20" s="27"/>
      <c r="H20" s="21"/>
      <c r="I20" s="20"/>
      <c r="J20" s="45"/>
    </row>
    <row r="21" spans="1:10" ht="10.5" customHeight="1">
      <c r="A21" s="5"/>
      <c r="B21" s="5"/>
      <c r="C21" s="22" t="s">
        <v>87</v>
      </c>
      <c r="D21" s="18" t="s">
        <v>88</v>
      </c>
      <c r="E21" s="19">
        <f t="shared" si="0"/>
        <v>19.23</v>
      </c>
      <c r="F21" s="26">
        <v>19.23</v>
      </c>
      <c r="G21" s="27"/>
      <c r="H21" s="21"/>
      <c r="I21" s="20"/>
      <c r="J21" s="45"/>
    </row>
    <row r="22" spans="1:10" ht="10.5" customHeight="1">
      <c r="A22" s="5"/>
      <c r="B22" s="5"/>
      <c r="C22" s="5" t="s">
        <v>89</v>
      </c>
      <c r="D22" s="18" t="s">
        <v>90</v>
      </c>
      <c r="E22" s="19">
        <f t="shared" si="0"/>
        <v>144.59</v>
      </c>
      <c r="F22" s="26">
        <v>144.59</v>
      </c>
      <c r="G22" s="27"/>
      <c r="H22" s="21"/>
      <c r="I22" s="20"/>
      <c r="J22" s="45"/>
    </row>
    <row r="23" spans="1:10" ht="10.5" customHeight="1">
      <c r="A23" s="5"/>
      <c r="B23" s="5"/>
      <c r="C23" s="22" t="s">
        <v>91</v>
      </c>
      <c r="D23" s="18" t="s">
        <v>92</v>
      </c>
      <c r="E23" s="19">
        <f t="shared" si="0"/>
        <v>8.12</v>
      </c>
      <c r="F23" s="26">
        <v>8.12</v>
      </c>
      <c r="G23" s="27"/>
      <c r="H23" s="21"/>
      <c r="I23" s="20"/>
      <c r="J23" s="45"/>
    </row>
    <row r="24" spans="1:10" ht="10.5" customHeight="1">
      <c r="A24" s="18"/>
      <c r="B24" s="28"/>
      <c r="C24" s="29" t="s">
        <v>93</v>
      </c>
      <c r="D24" s="30" t="s">
        <v>94</v>
      </c>
      <c r="E24" s="19">
        <f t="shared" si="0"/>
        <v>8.12</v>
      </c>
      <c r="F24" s="26">
        <v>8.12</v>
      </c>
      <c r="G24" s="27"/>
      <c r="H24" s="31"/>
      <c r="I24" s="20"/>
      <c r="J24" s="45"/>
    </row>
    <row r="25" spans="1:10" ht="10.5" customHeight="1">
      <c r="A25" s="18"/>
      <c r="B25" s="32"/>
      <c r="C25" s="32" t="s">
        <v>95</v>
      </c>
      <c r="D25" s="33" t="s">
        <v>96</v>
      </c>
      <c r="E25" s="19">
        <f t="shared" si="0"/>
        <v>117.87</v>
      </c>
      <c r="F25" s="26">
        <v>117.87</v>
      </c>
      <c r="G25" s="27"/>
      <c r="H25" s="34"/>
      <c r="I25" s="20"/>
      <c r="J25" s="45"/>
    </row>
    <row r="26" spans="1:10" ht="10.5" customHeight="1">
      <c r="A26" s="18"/>
      <c r="B26" s="32"/>
      <c r="C26" s="32" t="s">
        <v>97</v>
      </c>
      <c r="D26" s="33" t="s">
        <v>98</v>
      </c>
      <c r="E26" s="19">
        <f t="shared" si="0"/>
        <v>22.22</v>
      </c>
      <c r="F26" s="26">
        <v>22.22</v>
      </c>
      <c r="G26" s="27"/>
      <c r="H26" s="34"/>
      <c r="I26" s="20"/>
      <c r="J26" s="45"/>
    </row>
    <row r="27" spans="1:10" ht="10.5" customHeight="1">
      <c r="A27" s="18"/>
      <c r="B27" s="32"/>
      <c r="C27" s="32" t="s">
        <v>99</v>
      </c>
      <c r="D27" s="33" t="s">
        <v>100</v>
      </c>
      <c r="E27" s="19">
        <f t="shared" si="0"/>
        <v>14.77</v>
      </c>
      <c r="F27" s="26">
        <v>14.77</v>
      </c>
      <c r="G27" s="27"/>
      <c r="H27" s="34"/>
      <c r="I27" s="20"/>
      <c r="J27" s="45"/>
    </row>
    <row r="28" spans="1:10" ht="10.5" customHeight="1">
      <c r="A28" s="18"/>
      <c r="B28" s="32"/>
      <c r="C28" s="32" t="s">
        <v>101</v>
      </c>
      <c r="D28" s="33" t="s">
        <v>102</v>
      </c>
      <c r="E28" s="19">
        <f t="shared" si="0"/>
        <v>53.92</v>
      </c>
      <c r="F28" s="26">
        <v>53.92</v>
      </c>
      <c r="G28" s="27"/>
      <c r="H28" s="34"/>
      <c r="I28" s="20"/>
      <c r="J28" s="45"/>
    </row>
    <row r="29" spans="1:10" ht="10.5" customHeight="1">
      <c r="A29" s="18"/>
      <c r="B29" s="32"/>
      <c r="C29" s="32" t="s">
        <v>103</v>
      </c>
      <c r="D29" s="33" t="s">
        <v>104</v>
      </c>
      <c r="E29" s="19">
        <f t="shared" si="0"/>
        <v>26.96</v>
      </c>
      <c r="F29" s="26">
        <v>26.96</v>
      </c>
      <c r="G29" s="27"/>
      <c r="H29" s="34"/>
      <c r="I29" s="20"/>
      <c r="J29" s="45"/>
    </row>
    <row r="30" spans="1:10" ht="10.5" customHeight="1">
      <c r="A30" s="18"/>
      <c r="B30" s="32"/>
      <c r="C30" s="35" t="s">
        <v>105</v>
      </c>
      <c r="D30" s="33" t="s">
        <v>106</v>
      </c>
      <c r="E30" s="19">
        <f t="shared" si="0"/>
        <v>18.6</v>
      </c>
      <c r="F30" s="26">
        <v>18.6</v>
      </c>
      <c r="G30" s="27"/>
      <c r="H30" s="34"/>
      <c r="I30" s="20"/>
      <c r="J30" s="45"/>
    </row>
    <row r="31" spans="1:10" ht="10.5" customHeight="1">
      <c r="A31" s="18"/>
      <c r="B31" s="32"/>
      <c r="C31" s="35" t="s">
        <v>107</v>
      </c>
      <c r="D31" s="33" t="s">
        <v>108</v>
      </c>
      <c r="E31" s="19">
        <f t="shared" si="0"/>
        <v>18.6</v>
      </c>
      <c r="F31" s="26">
        <v>18.6</v>
      </c>
      <c r="G31" s="27"/>
      <c r="H31" s="34"/>
      <c r="I31" s="20"/>
      <c r="J31" s="45"/>
    </row>
    <row r="32" spans="1:10" ht="10.5" customHeight="1">
      <c r="A32" s="18"/>
      <c r="B32" s="32"/>
      <c r="C32" s="32" t="s">
        <v>109</v>
      </c>
      <c r="D32" s="33" t="s">
        <v>110</v>
      </c>
      <c r="E32" s="19">
        <f t="shared" si="0"/>
        <v>43.45</v>
      </c>
      <c r="F32" s="26">
        <v>43.45</v>
      </c>
      <c r="G32" s="27"/>
      <c r="H32" s="34"/>
      <c r="I32" s="20"/>
      <c r="J32" s="45"/>
    </row>
    <row r="33" spans="1:10" ht="10.5" customHeight="1">
      <c r="A33" s="18"/>
      <c r="B33" s="32"/>
      <c r="C33" s="32" t="s">
        <v>111</v>
      </c>
      <c r="D33" s="33" t="s">
        <v>112</v>
      </c>
      <c r="E33" s="19">
        <f t="shared" si="0"/>
        <v>43.45</v>
      </c>
      <c r="F33" s="26">
        <v>43.45</v>
      </c>
      <c r="G33" s="27"/>
      <c r="H33" s="34"/>
      <c r="I33" s="20"/>
      <c r="J33" s="45"/>
    </row>
    <row r="34" spans="1:10" ht="10.5" customHeight="1">
      <c r="A34" s="18"/>
      <c r="B34" s="32"/>
      <c r="C34" s="32" t="s">
        <v>113</v>
      </c>
      <c r="D34" s="33" t="s">
        <v>114</v>
      </c>
      <c r="E34" s="19">
        <f t="shared" si="0"/>
        <v>43.45</v>
      </c>
      <c r="F34" s="26">
        <v>43.45</v>
      </c>
      <c r="G34" s="27"/>
      <c r="H34" s="34"/>
      <c r="I34" s="20"/>
      <c r="J34" s="45"/>
    </row>
    <row r="35" spans="1:10" ht="10.5" customHeight="1">
      <c r="A35" s="18"/>
      <c r="B35" s="32"/>
      <c r="C35" s="35">
        <v>212</v>
      </c>
      <c r="D35" s="33" t="s">
        <v>115</v>
      </c>
      <c r="E35" s="19">
        <f t="shared" si="0"/>
        <v>52.34</v>
      </c>
      <c r="F35" s="26">
        <f>F37+F38</f>
        <v>52.34</v>
      </c>
      <c r="G35" s="27"/>
      <c r="H35" s="34"/>
      <c r="I35" s="20"/>
      <c r="J35" s="45"/>
    </row>
    <row r="36" spans="1:10" ht="10.5" customHeight="1">
      <c r="A36" s="18"/>
      <c r="B36" s="32"/>
      <c r="C36" s="35" t="s">
        <v>116</v>
      </c>
      <c r="D36" s="33" t="s">
        <v>117</v>
      </c>
      <c r="E36" s="19">
        <f t="shared" si="0"/>
        <v>17.34</v>
      </c>
      <c r="F36" s="26">
        <v>17.34</v>
      </c>
      <c r="G36" s="27"/>
      <c r="H36" s="34"/>
      <c r="I36" s="20"/>
      <c r="J36" s="45"/>
    </row>
    <row r="37" spans="1:10" ht="10.5" customHeight="1">
      <c r="A37" s="18"/>
      <c r="B37" s="32"/>
      <c r="C37" s="35" t="s">
        <v>118</v>
      </c>
      <c r="D37" s="33" t="s">
        <v>119</v>
      </c>
      <c r="E37" s="19">
        <f t="shared" si="0"/>
        <v>17.34</v>
      </c>
      <c r="F37" s="26">
        <v>17.34</v>
      </c>
      <c r="G37" s="27"/>
      <c r="H37" s="34"/>
      <c r="I37" s="20"/>
      <c r="J37" s="45"/>
    </row>
    <row r="38" spans="1:10" ht="10.5" customHeight="1">
      <c r="A38" s="36"/>
      <c r="B38" s="37"/>
      <c r="C38" s="37">
        <v>21205</v>
      </c>
      <c r="D38" s="38" t="s">
        <v>120</v>
      </c>
      <c r="E38" s="19">
        <f t="shared" si="0"/>
        <v>35</v>
      </c>
      <c r="F38" s="39">
        <v>35</v>
      </c>
      <c r="G38" s="40"/>
      <c r="H38" s="41"/>
      <c r="I38" s="20"/>
      <c r="J38" s="45"/>
    </row>
    <row r="39" spans="1:10" ht="10.5" customHeight="1">
      <c r="A39" s="32"/>
      <c r="B39" s="32"/>
      <c r="C39" s="32">
        <v>2120501</v>
      </c>
      <c r="D39" s="32" t="s">
        <v>121</v>
      </c>
      <c r="E39" s="19">
        <f t="shared" si="0"/>
        <v>35</v>
      </c>
      <c r="F39" s="26">
        <v>35</v>
      </c>
      <c r="G39" s="27"/>
      <c r="H39" s="42"/>
      <c r="I39" s="20"/>
      <c r="J39" s="45"/>
    </row>
    <row r="40" spans="1:10" ht="10.5" customHeight="1">
      <c r="A40" s="32"/>
      <c r="B40" s="32"/>
      <c r="C40" s="35" t="s">
        <v>122</v>
      </c>
      <c r="D40" s="32" t="s">
        <v>123</v>
      </c>
      <c r="E40" s="19">
        <f t="shared" si="0"/>
        <v>347.71</v>
      </c>
      <c r="F40" s="27">
        <v>117.46</v>
      </c>
      <c r="G40" s="27">
        <f>G41+G44+G47+G49</f>
        <v>208</v>
      </c>
      <c r="H40" s="42"/>
      <c r="I40" s="20">
        <f>I43+I48</f>
        <v>22.25</v>
      </c>
      <c r="J40" s="45"/>
    </row>
    <row r="41" spans="1:10" ht="10.5" customHeight="1">
      <c r="A41" s="32"/>
      <c r="B41" s="32"/>
      <c r="C41" s="35" t="s">
        <v>124</v>
      </c>
      <c r="D41" s="32" t="s">
        <v>125</v>
      </c>
      <c r="E41" s="19">
        <f t="shared" si="0"/>
        <v>111.77</v>
      </c>
      <c r="F41" s="26">
        <v>106.77</v>
      </c>
      <c r="G41" s="27"/>
      <c r="H41" s="42"/>
      <c r="I41" s="20">
        <v>5</v>
      </c>
      <c r="J41" s="45"/>
    </row>
    <row r="42" spans="1:10" ht="10.5" customHeight="1">
      <c r="A42" s="32"/>
      <c r="B42" s="32"/>
      <c r="C42" s="35" t="s">
        <v>126</v>
      </c>
      <c r="D42" s="32" t="s">
        <v>108</v>
      </c>
      <c r="E42" s="19">
        <f t="shared" si="0"/>
        <v>106.77</v>
      </c>
      <c r="F42" s="26">
        <v>106.77</v>
      </c>
      <c r="G42" s="27"/>
      <c r="H42" s="42"/>
      <c r="I42" s="20"/>
      <c r="J42" s="45"/>
    </row>
    <row r="43" spans="1:10" ht="10.5" customHeight="1">
      <c r="A43" s="32"/>
      <c r="B43" s="32"/>
      <c r="C43" s="35">
        <v>2130119</v>
      </c>
      <c r="D43" s="32" t="s">
        <v>127</v>
      </c>
      <c r="E43" s="19">
        <f t="shared" si="0"/>
        <v>5</v>
      </c>
      <c r="F43" s="26"/>
      <c r="G43" s="27"/>
      <c r="H43" s="42"/>
      <c r="I43" s="20">
        <v>5</v>
      </c>
      <c r="J43" s="45"/>
    </row>
    <row r="44" spans="1:10" ht="10.5" customHeight="1">
      <c r="A44" s="32"/>
      <c r="B44" s="32"/>
      <c r="C44" s="35" t="s">
        <v>128</v>
      </c>
      <c r="D44" s="32" t="s">
        <v>129</v>
      </c>
      <c r="E44" s="19">
        <f t="shared" si="0"/>
        <v>10.69</v>
      </c>
      <c r="F44" s="26">
        <v>10.69</v>
      </c>
      <c r="G44" s="27"/>
      <c r="H44" s="42"/>
      <c r="I44" s="20"/>
      <c r="J44" s="45"/>
    </row>
    <row r="45" spans="1:10" ht="10.5" customHeight="1">
      <c r="A45" s="32"/>
      <c r="B45" s="32"/>
      <c r="C45" s="35" t="s">
        <v>130</v>
      </c>
      <c r="D45" s="32" t="s">
        <v>131</v>
      </c>
      <c r="E45" s="19">
        <f t="shared" si="0"/>
        <v>10.69</v>
      </c>
      <c r="F45" s="26">
        <v>10.69</v>
      </c>
      <c r="G45" s="27"/>
      <c r="H45" s="42"/>
      <c r="I45" s="20"/>
      <c r="J45" s="45"/>
    </row>
    <row r="46" spans="1:10" ht="10.5" customHeight="1">
      <c r="A46" s="32"/>
      <c r="B46" s="32"/>
      <c r="C46" s="35" t="s">
        <v>132</v>
      </c>
      <c r="D46" s="32" t="s">
        <v>133</v>
      </c>
      <c r="E46" s="19">
        <f t="shared" si="0"/>
        <v>30</v>
      </c>
      <c r="F46" s="26"/>
      <c r="G46" s="27">
        <v>30</v>
      </c>
      <c r="H46" s="42"/>
      <c r="I46" s="20"/>
      <c r="J46" s="45"/>
    </row>
    <row r="47" spans="1:10" ht="10.5" customHeight="1">
      <c r="A47" s="32"/>
      <c r="B47" s="32"/>
      <c r="C47" s="35">
        <v>2130504</v>
      </c>
      <c r="D47" s="32" t="s">
        <v>134</v>
      </c>
      <c r="E47" s="19">
        <f t="shared" si="0"/>
        <v>30</v>
      </c>
      <c r="F47" s="26"/>
      <c r="G47" s="27">
        <v>30</v>
      </c>
      <c r="H47" s="42"/>
      <c r="I47" s="20"/>
      <c r="J47" s="45"/>
    </row>
    <row r="48" spans="1:10" ht="10.5" customHeight="1">
      <c r="A48" s="32"/>
      <c r="B48" s="32"/>
      <c r="C48" s="35" t="s">
        <v>135</v>
      </c>
      <c r="D48" s="32" t="s">
        <v>136</v>
      </c>
      <c r="E48" s="19">
        <f t="shared" si="0"/>
        <v>195.25</v>
      </c>
      <c r="F48" s="26"/>
      <c r="G48" s="26">
        <v>178</v>
      </c>
      <c r="H48" s="42"/>
      <c r="I48" s="20">
        <v>17.25</v>
      </c>
      <c r="J48" s="45"/>
    </row>
    <row r="49" spans="1:10" ht="10.5" customHeight="1">
      <c r="A49" s="32"/>
      <c r="B49" s="32"/>
      <c r="C49" s="35" t="s">
        <v>137</v>
      </c>
      <c r="D49" s="32" t="s">
        <v>138</v>
      </c>
      <c r="E49" s="19">
        <f t="shared" si="0"/>
        <v>195.25</v>
      </c>
      <c r="F49" s="26"/>
      <c r="G49" s="26">
        <v>178</v>
      </c>
      <c r="H49" s="42"/>
      <c r="I49" s="20">
        <v>17.25</v>
      </c>
      <c r="J49" s="45"/>
    </row>
    <row r="50" spans="1:10" ht="10.5" customHeight="1">
      <c r="A50" s="32"/>
      <c r="B50" s="32"/>
      <c r="C50" s="32">
        <v>221</v>
      </c>
      <c r="D50" s="32" t="s">
        <v>139</v>
      </c>
      <c r="E50" s="19">
        <f t="shared" si="0"/>
        <v>56.6</v>
      </c>
      <c r="F50" s="26">
        <v>56.6</v>
      </c>
      <c r="G50" s="43"/>
      <c r="H50" s="42"/>
      <c r="I50" s="20"/>
      <c r="J50" s="45"/>
    </row>
    <row r="51" spans="1:10" ht="10.5" customHeight="1">
      <c r="A51" s="32"/>
      <c r="B51" s="32"/>
      <c r="C51" s="32" t="s">
        <v>140</v>
      </c>
      <c r="D51" s="32" t="s">
        <v>141</v>
      </c>
      <c r="E51" s="19">
        <f t="shared" si="0"/>
        <v>56.6</v>
      </c>
      <c r="F51" s="26">
        <v>56.6</v>
      </c>
      <c r="G51" s="44"/>
      <c r="H51" s="42"/>
      <c r="I51" s="20"/>
      <c r="J51" s="45"/>
    </row>
    <row r="52" spans="1:10" ht="10.5" customHeight="1">
      <c r="A52" s="32"/>
      <c r="B52" s="32"/>
      <c r="C52" s="32" t="s">
        <v>142</v>
      </c>
      <c r="D52" s="32" t="s">
        <v>143</v>
      </c>
      <c r="E52" s="19">
        <f t="shared" si="0"/>
        <v>56.6</v>
      </c>
      <c r="F52" s="26">
        <v>56.6</v>
      </c>
      <c r="G52" s="44"/>
      <c r="H52" s="42"/>
      <c r="I52" s="20"/>
      <c r="J52" s="45"/>
    </row>
    <row r="53" spans="1:10" ht="12.75">
      <c r="A53" s="45"/>
      <c r="B53" s="45"/>
      <c r="C53" s="46">
        <v>22407</v>
      </c>
      <c r="D53" s="45" t="s">
        <v>258</v>
      </c>
      <c r="E53" s="19">
        <f t="shared" si="0"/>
        <v>30</v>
      </c>
      <c r="F53" s="26"/>
      <c r="G53" s="26">
        <v>25</v>
      </c>
      <c r="H53" s="47"/>
      <c r="I53" s="20">
        <v>5</v>
      </c>
      <c r="J53" s="45"/>
    </row>
    <row r="54" spans="1:10" ht="12.75">
      <c r="A54" s="45"/>
      <c r="B54" s="45"/>
      <c r="C54" s="46">
        <v>2240701</v>
      </c>
      <c r="D54" s="32" t="s">
        <v>145</v>
      </c>
      <c r="E54" s="19">
        <f t="shared" si="0"/>
        <v>30</v>
      </c>
      <c r="F54" s="26"/>
      <c r="G54" s="26">
        <v>25</v>
      </c>
      <c r="H54" s="47"/>
      <c r="I54" s="20">
        <v>5</v>
      </c>
      <c r="J54" s="45"/>
    </row>
  </sheetData>
  <sheetProtection/>
  <mergeCells count="11">
    <mergeCell ref="A1:J1"/>
    <mergeCell ref="A2:B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2021-02-01T09:14:01Z</dcterms:created>
  <dcterms:modified xsi:type="dcterms:W3CDTF">2022-05-17T03:29:55Z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5A75AAFE9BFB435AA24164979AE47976</vt:lpwstr>
  </property>
</Properties>
</file>