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部门收支总体情况表" sheetId="1" r:id="rId1"/>
    <sheet name="表2-部门收入总体情况表" sheetId="2" r:id="rId2"/>
    <sheet name="表3-部门支出总体情况表" sheetId="3" r:id="rId3"/>
    <sheet name="财政拨款收支总体情况表" sheetId="4" r:id="rId4"/>
    <sheet name="表5-一般公共预算财政拨款支出情况表" sheetId="5" r:id="rId5"/>
    <sheet name="表6-一般公共预算财政拨款基本支出情况表" sheetId="6" r:id="rId6"/>
    <sheet name="表7-一般公共预算“三公”经费支出情况表" sheetId="7" r:id="rId7"/>
    <sheet name="表8-政府性基金预算支出情况表" sheetId="8" r:id="rId8"/>
  </sheets>
  <definedNames>
    <definedName name="_xlnm.Print_Titles" localSheetId="4">'表5-一般公共预算财政拨款支出情况表'!$1:$6</definedName>
    <definedName name="_xlnm.Print_Titles" localSheetId="5">'表6-一般公共预算财政拨款基本支出情况表'!$2:$5</definedName>
  </definedNames>
  <calcPr fullCalcOnLoad="1"/>
</workbook>
</file>

<file path=xl/sharedStrings.xml><?xml version="1.0" encoding="utf-8"?>
<sst xmlns="http://schemas.openxmlformats.org/spreadsheetml/2006/main" count="699" uniqueCount="304">
  <si>
    <t>部门收支总体情况表</t>
  </si>
  <si>
    <t>重庆市武隆区平桥镇人民政府</t>
  </si>
  <si>
    <t/>
  </si>
  <si>
    <t>收入</t>
  </si>
  <si>
    <t>支出</t>
  </si>
  <si>
    <t>项目</t>
  </si>
  <si>
    <t>金额</t>
  </si>
  <si>
    <t>功能科目</t>
  </si>
  <si>
    <t>本年收入</t>
  </si>
  <si>
    <t>一、一般公共服务</t>
  </si>
  <si>
    <r>
      <t xml:space="preserve">  </t>
    </r>
    <r>
      <rPr>
        <sz val="12"/>
        <rFont val="宋体"/>
        <family val="0"/>
      </rPr>
      <t>一般公共预算拨款收入</t>
    </r>
  </si>
  <si>
    <t>二、外交</t>
  </si>
  <si>
    <t xml:space="preserve">  政府性基金预算拨款收入</t>
  </si>
  <si>
    <t>三、国防</t>
  </si>
  <si>
    <t xml:space="preserve">  国有资本经营预算拨款收入</t>
  </si>
  <si>
    <t>四、公共安全</t>
  </si>
  <si>
    <t xml:space="preserve">  事业收入</t>
  </si>
  <si>
    <t>五、教育</t>
  </si>
  <si>
    <t xml:space="preserve">  事业单位经营收入</t>
  </si>
  <si>
    <t>六、科学技术</t>
  </si>
  <si>
    <t xml:space="preserve">  其他收入</t>
  </si>
  <si>
    <t>七、文化体育与传媒</t>
  </si>
  <si>
    <t>八、社会保障和就业</t>
  </si>
  <si>
    <t>九、社会保险基金支出</t>
  </si>
  <si>
    <t>十、卫生与健康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</si>
  <si>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</si>
  <si>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</si>
  <si>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</si>
  <si>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</si>
  <si>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</si>
  <si>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</si>
  <si>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</si>
  <si>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</si>
  <si>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</si>
  <si>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</si>
  <si>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二十二、粮油物资储备事务</t>
  </si>
  <si>
    <t>二十三、预备费</t>
  </si>
  <si>
    <t>二十四、国有资本经营预算支出</t>
  </si>
  <si>
    <t>二十五、其他支出</t>
  </si>
  <si>
    <t>二十六、转移性支出</t>
  </si>
  <si>
    <t>二十七、债务还本支出</t>
  </si>
  <si>
    <t>上年结转</t>
  </si>
  <si>
    <t>二十八、债务付息支出</t>
  </si>
  <si>
    <t xml:space="preserve">  财政上年结转</t>
  </si>
  <si>
    <t>二十九、债务发行费用支出</t>
  </si>
  <si>
    <t xml:space="preserve">  部门上年结转</t>
  </si>
  <si>
    <t>三十、灾害防治与应急管理支出</t>
  </si>
  <si>
    <t>收入总计</t>
  </si>
  <si>
    <t>支出总计</t>
  </si>
  <si>
    <t>表2-部门收入总体情况表</t>
  </si>
  <si>
    <t>万元</t>
  </si>
  <si>
    <t>单位编码</t>
  </si>
  <si>
    <t>单位名称</t>
  </si>
  <si>
    <t>科目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</si>
  <si>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</si>
  <si>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</si>
  <si>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</si>
  <si>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</si>
  <si>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</si>
  <si>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</si>
  <si>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科目编码</t>
  </si>
  <si>
    <t>科目名称</t>
  </si>
  <si>
    <t>701011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</si>
  <si>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</si>
  <si>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</si>
  <si>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</si>
  <si>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</si>
  <si>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</si>
  <si>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</si>
  <si>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</si>
  <si>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</si>
  <si>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</si>
  <si>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  一般行政管理事务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</si>
  <si>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</si>
  <si>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</si>
  <si>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</si>
  <si>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</si>
  <si>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群众团体事务</t>
  </si>
  <si>
    <t xml:space="preserve">    2012901</t>
  </si>
  <si>
    <t xml:space="preserve">  20131</t>
  </si>
  <si>
    <t xml:space="preserve">  党委办公厅（室）及相关机构事务</t>
  </si>
  <si>
    <t xml:space="preserve">    2013101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</si>
  <si>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</si>
  <si>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</si>
  <si>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</si>
  <si>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</si>
  <si>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</si>
  <si>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</si>
  <si>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</si>
  <si>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</si>
  <si>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</si>
  <si>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</si>
  <si>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</si>
  <si>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</si>
  <si>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</si>
  <si>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</si>
  <si>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</si>
  <si>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</si>
  <si>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</si>
  <si>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</si>
  <si>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2080699</t>
  </si>
  <si>
    <t xml:space="preserve">    其他行政事业单位离退休支出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</si>
  <si>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</si>
  <si>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</si>
  <si>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</si>
  <si>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</si>
  <si>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>卫生健康支出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</si>
  <si>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</si>
  <si>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</si>
  <si>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</si>
  <si>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</si>
  <si>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</si>
  <si>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</si>
  <si>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</si>
  <si>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</si>
  <si>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事业单位医疗</t>
    </r>
  </si>
  <si>
    <t>城乡社区支出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</si>
  <si>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</si>
  <si>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</si>
  <si>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</si>
  <si>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</si>
  <si>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</si>
  <si>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</si>
  <si>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</si>
  <si>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</si>
  <si>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</si>
  <si>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</si>
  <si>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其他农业支出</t>
    </r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</si>
  <si>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</si>
  <si>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</si>
  <si>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</si>
  <si>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</si>
  <si>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21303</t>
  </si>
  <si>
    <t xml:space="preserve">  水利</t>
  </si>
  <si>
    <t xml:space="preserve">    2130306</t>
  </si>
  <si>
    <t xml:space="preserve">    水利工程运行与维护</t>
  </si>
  <si>
    <t>扶贫</t>
  </si>
  <si>
    <t xml:space="preserve">    2130504</t>
  </si>
  <si>
    <t xml:space="preserve">  农村基础设施建设</t>
  </si>
  <si>
    <t xml:space="preserve">    2130505</t>
  </si>
  <si>
    <t xml:space="preserve">  生产发展</t>
  </si>
  <si>
    <t>2130599</t>
  </si>
  <si>
    <t xml:space="preserve">  其他扶贫支出</t>
  </si>
  <si>
    <t>21307</t>
  </si>
  <si>
    <t>农村综合改革</t>
  </si>
  <si>
    <t xml:space="preserve">    2130705</t>
  </si>
  <si>
    <t xml:space="preserve">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</si>
  <si>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</si>
  <si>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</si>
  <si>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</si>
  <si>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</si>
  <si>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</si>
  <si>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</si>
  <si>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表3-部门支出总体情况表</t>
  </si>
  <si>
    <t>基本支出</t>
  </si>
  <si>
    <t>项目支出</t>
  </si>
  <si>
    <t>事业单位经营支出</t>
  </si>
  <si>
    <t>本级项目</t>
  </si>
  <si>
    <t>上级项目</t>
  </si>
  <si>
    <t>财政拨款收支总体情况表</t>
  </si>
  <si>
    <t>一般公共预算财政拨款</t>
  </si>
  <si>
    <t>政府性基金预算财政拨款</t>
  </si>
  <si>
    <t>国有资本经营预算财政拨款</t>
  </si>
  <si>
    <t xml:space="preserve">  一般公共预算拨款</t>
  </si>
  <si>
    <t xml:space="preserve">  政府性基金预算拨款</t>
  </si>
  <si>
    <t xml:space="preserve">  国有资本经营预算拨款</t>
  </si>
  <si>
    <t>十、医疗卫生</t>
  </si>
  <si>
    <t>二十一、粮油物资储备事务</t>
  </si>
  <si>
    <t>二十二、国有资本经营预算支出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</si>
  <si>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</si>
  <si>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</si>
  <si>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</si>
  <si>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</si>
  <si>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</si>
  <si>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</si>
  <si>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表5-一般公共预算财政拨款支出情况表</t>
  </si>
  <si>
    <t>功能分类科目</t>
  </si>
  <si>
    <t>2018年预算数</t>
  </si>
  <si>
    <t>2019年预算数</t>
  </si>
  <si>
    <t>小计</t>
  </si>
  <si>
    <t>本级支出</t>
  </si>
  <si>
    <t>上级支出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</si>
  <si>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</si>
  <si>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</si>
  <si>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</si>
  <si>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</si>
  <si>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21208</t>
  </si>
  <si>
    <t>国有土地使用权出让收入及对应专项债务收入安排的支出</t>
  </si>
  <si>
    <t xml:space="preserve">    2120803</t>
  </si>
  <si>
    <t xml:space="preserve">  城市建设支出</t>
  </si>
  <si>
    <t xml:space="preserve">  21299</t>
  </si>
  <si>
    <t>其他城乡社区支出</t>
  </si>
  <si>
    <t xml:space="preserve">    2129999</t>
  </si>
  <si>
    <t xml:space="preserve">  其他城乡社区支出</t>
  </si>
  <si>
    <t xml:space="preserve">    2130317</t>
  </si>
  <si>
    <t xml:space="preserve">    水利技术推广</t>
  </si>
  <si>
    <t xml:space="preserve">    2130335</t>
  </si>
  <si>
    <t xml:space="preserve">    农村人畜饮水</t>
  </si>
  <si>
    <t xml:space="preserve">    2130701</t>
  </si>
  <si>
    <t xml:space="preserve">  对村级一事一议的补助</t>
  </si>
  <si>
    <t>215</t>
  </si>
  <si>
    <t>资源勘探信息等支出</t>
  </si>
  <si>
    <t xml:space="preserve">  21506</t>
  </si>
  <si>
    <t>安全生产监管</t>
  </si>
  <si>
    <t xml:space="preserve">    2150699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</si>
  <si>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其他安全生产监管支出</t>
    </r>
  </si>
  <si>
    <t>其他支出</t>
  </si>
  <si>
    <t xml:space="preserve">  2299901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</si>
  <si>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其他支出</t>
    </r>
  </si>
  <si>
    <t xml:space="preserve">    2299901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</si>
  <si>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其他支出</t>
    </r>
  </si>
  <si>
    <t>表6-一般公共预算财政拨款基本支出情况表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</si>
  <si>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</si>
  <si>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</si>
  <si>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</si>
  <si>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</si>
  <si>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</si>
  <si>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</si>
  <si>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</si>
  <si>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</si>
  <si>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</si>
  <si>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</si>
  <si>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</si>
  <si>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</si>
  <si>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</si>
  <si>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</si>
  <si>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</si>
  <si>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</si>
  <si>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</si>
  <si>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</si>
  <si>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</si>
  <si>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</si>
  <si>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</si>
  <si>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</si>
  <si>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</si>
  <si>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</si>
  <si>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</si>
  <si>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</si>
  <si>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</si>
  <si>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</si>
  <si>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</si>
  <si>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</si>
  <si>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</si>
  <si>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</si>
  <si>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</si>
  <si>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</si>
  <si>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</si>
  <si>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</si>
  <si>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</si>
  <si>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</si>
  <si>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</si>
  <si>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</si>
  <si>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</si>
  <si>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</si>
  <si>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</si>
  <si>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</si>
  <si>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</si>
  <si>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</si>
  <si>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</si>
  <si>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</si>
  <si>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</si>
  <si>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</si>
  <si>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</si>
  <si>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</si>
  <si>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</si>
  <si>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</si>
  <si>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</si>
  <si>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</si>
  <si>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</si>
  <si>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</si>
  <si>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</si>
  <si>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</si>
  <si>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</si>
  <si>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</si>
  <si>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</si>
  <si>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</si>
  <si>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</si>
  <si>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</si>
  <si>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</si>
  <si>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</si>
  <si>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</si>
  <si>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</si>
  <si>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</si>
  <si>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</si>
  <si>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</si>
  <si>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</si>
  <si>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</si>
  <si>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</si>
  <si>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</si>
  <si>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</si>
  <si>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</si>
  <si>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</si>
  <si>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</si>
  <si>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</si>
  <si>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</si>
  <si>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</si>
  <si>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表7-一般公共预算“三公”经费支出情况表</t>
  </si>
  <si>
    <t>因公出国 （境）费</t>
  </si>
  <si>
    <t>公务用车购置及运行费</t>
  </si>
  <si>
    <t>公务接待费</t>
  </si>
  <si>
    <t>公务用车购置费</t>
  </si>
  <si>
    <t>公务用车运行维护费</t>
  </si>
  <si>
    <t>表8-政府性基金预算支出情况表</t>
  </si>
  <si>
    <t>本年政府性基金预算财政拨款支出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</si>
</sst>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#.00"/>
    <numFmt numFmtId="179" formatCode="#"/>
    <numFmt numFmtId="180" formatCode="#.00"/>
    <numFmt numFmtId="181" formatCode="#,##0.00000000000000_ 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</borders>
  <cellStyleXfs count="67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7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left" vertical="center" wrapText="1" shrinkToFit="1"/>
    </xf>
    <xf numFmtId="4" fontId="3" fillId="0" borderId="16" xfId="0" applyNumberFormat="1" applyFont="1" applyFill="1" applyBorder="1" applyAlignment="1">
      <alignment horizontal="right" vertical="center" shrinkToFit="1"/>
    </xf>
    <xf numFmtId="0" fontId="26" fillId="0" borderId="17" xfId="64" applyBorder="1">
      <alignment vertical="center"/>
      <protection/>
    </xf>
    <xf numFmtId="0" fontId="26" fillId="0" borderId="17" xfId="65" applyBorder="1">
      <alignment vertical="center"/>
      <protection/>
    </xf>
    <xf numFmtId="49" fontId="26" fillId="0" borderId="17" xfId="64" applyNumberFormat="1" applyBorder="1">
      <alignment vertical="center"/>
      <protection/>
    </xf>
    <xf numFmtId="177" fontId="0" fillId="0" borderId="0" xfId="0" applyNumberFormat="1" applyFont="1" applyFill="1" applyBorder="1" applyAlignment="1">
      <alignment/>
    </xf>
    <xf numFmtId="4" fontId="3" fillId="0" borderId="16" xfId="58" applyNumberFormat="1" applyFont="1" applyFill="1" applyBorder="1" applyAlignment="1">
      <alignment horizontal="right" vertical="center" shrinkToFit="1"/>
      <protection/>
    </xf>
    <xf numFmtId="0" fontId="3" fillId="0" borderId="16" xfId="58" applyNumberFormat="1" applyFont="1" applyFill="1" applyBorder="1" applyAlignment="1">
      <alignment horizontal="left" vertical="center" shrinkToFit="1"/>
      <protection/>
    </xf>
    <xf numFmtId="4" fontId="3" fillId="0" borderId="16" xfId="58" applyNumberFormat="1" applyFont="1" applyFill="1" applyBorder="1" applyAlignment="1">
      <alignment horizontal="right"/>
      <protection/>
    </xf>
    <xf numFmtId="49" fontId="3" fillId="0" borderId="16" xfId="58" applyNumberFormat="1" applyFont="1" applyFill="1" applyBorder="1" applyAlignment="1">
      <alignment horizontal="left" vertical="center" shrinkToFit="1"/>
      <protection/>
    </xf>
    <xf numFmtId="49" fontId="0" fillId="0" borderId="0" xfId="58" applyNumberFormat="1" applyFont="1" applyFill="1" applyBorder="1" applyAlignment="1">
      <alignment horizontal="left" vertical="center"/>
      <protection/>
    </xf>
    <xf numFmtId="0" fontId="3" fillId="0" borderId="12" xfId="58" applyNumberFormat="1" applyFont="1" applyFill="1" applyBorder="1" applyAlignment="1">
      <alignment horizontal="left" vertical="center" shrinkToFit="1"/>
      <protection/>
    </xf>
    <xf numFmtId="0" fontId="3" fillId="0" borderId="16" xfId="66" applyNumberFormat="1" applyFont="1" applyFill="1" applyBorder="1" applyAlignment="1">
      <alignment horizontal="left" vertical="center" shrinkToFit="1"/>
      <protection/>
    </xf>
    <xf numFmtId="49" fontId="3" fillId="0" borderId="16" xfId="58" applyNumberFormat="1" applyFont="1" applyFill="1" applyBorder="1" applyAlignment="1">
      <alignment vertical="center" shrinkToFit="1"/>
      <protection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left" vertical="center" shrinkToFit="1"/>
    </xf>
    <xf numFmtId="0" fontId="3" fillId="0" borderId="17" xfId="0" applyNumberFormat="1" applyFont="1" applyFill="1" applyBorder="1" applyAlignment="1">
      <alignment horizontal="left" vertical="center" shrinkToFit="1"/>
    </xf>
    <xf numFmtId="4" fontId="3" fillId="0" borderId="17" xfId="0" applyNumberFormat="1" applyFont="1" applyFill="1" applyBorder="1" applyAlignment="1">
      <alignment horizontal="right" vertical="center" shrinkToFit="1"/>
    </xf>
    <xf numFmtId="4" fontId="3" fillId="0" borderId="17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3" fillId="0" borderId="17" xfId="58" applyNumberFormat="1" applyFont="1" applyFill="1" applyBorder="1" applyAlignment="1">
      <alignment/>
      <protection/>
    </xf>
    <xf numFmtId="4" fontId="0" fillId="0" borderId="17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left" vertical="center" wrapText="1" shrinkToFit="1"/>
    </xf>
    <xf numFmtId="178" fontId="3" fillId="0" borderId="16" xfId="0" applyNumberFormat="1" applyFont="1" applyBorder="1" applyAlignment="1">
      <alignment shrinkToFit="1"/>
    </xf>
    <xf numFmtId="179" fontId="3" fillId="0" borderId="16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 horizontal="right" vertical="center" wrapText="1" shrinkToFit="1"/>
    </xf>
    <xf numFmtId="180" fontId="3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 horizontal="center" vertical="center" wrapText="1" shrinkToFit="1"/>
    </xf>
    <xf numFmtId="178" fontId="6" fillId="33" borderId="16" xfId="0" applyNumberFormat="1" applyFont="1" applyFill="1" applyBorder="1" applyAlignment="1">
      <alignment horizontal="right" vertical="center" wrapText="1" shrinkToFit="1"/>
    </xf>
    <xf numFmtId="181" fontId="0" fillId="0" borderId="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 vertical="center" wrapText="1" shrinkToFit="1"/>
    </xf>
    <xf numFmtId="49" fontId="3" fillId="0" borderId="10" xfId="58" applyNumberFormat="1" applyFont="1" applyFill="1" applyBorder="1" applyAlignment="1">
      <alignment horizontal="left" vertical="center" shrinkToFit="1"/>
      <protection/>
    </xf>
    <xf numFmtId="0" fontId="3" fillId="0" borderId="19" xfId="58" applyNumberFormat="1" applyFont="1" applyFill="1" applyBorder="1" applyAlignment="1">
      <alignment horizontal="left" vertical="center" shrinkToFit="1"/>
      <protection/>
    </xf>
    <xf numFmtId="0" fontId="3" fillId="0" borderId="17" xfId="66" applyNumberFormat="1" applyFont="1" applyFill="1" applyBorder="1" applyAlignment="1">
      <alignment horizontal="left" vertical="center" shrinkToFit="1"/>
      <protection/>
    </xf>
    <xf numFmtId="49" fontId="3" fillId="0" borderId="17" xfId="58" applyNumberFormat="1" applyFont="1" applyFill="1" applyBorder="1" applyAlignment="1">
      <alignment horizontal="left" vertical="center" shrinkToFit="1"/>
      <protection/>
    </xf>
    <xf numFmtId="0" fontId="3" fillId="0" borderId="17" xfId="58" applyNumberFormat="1" applyFont="1" applyFill="1" applyBorder="1" applyAlignment="1">
      <alignment horizontal="left" vertical="center" shrinkToFit="1"/>
      <protection/>
    </xf>
    <xf numFmtId="49" fontId="3" fillId="0" borderId="17" xfId="58" applyNumberFormat="1" applyFont="1" applyFill="1" applyBorder="1" applyAlignment="1">
      <alignment vertical="center" shrinkToFit="1"/>
      <protection/>
    </xf>
    <xf numFmtId="0" fontId="0" fillId="0" borderId="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 vertical="center" shrinkToFit="1"/>
    </xf>
    <xf numFmtId="4" fontId="3" fillId="0" borderId="16" xfId="0" applyNumberFormat="1" applyFont="1" applyFill="1" applyBorder="1" applyAlignment="1">
      <alignment horizontal="left" vertical="center" shrinkToFit="1"/>
    </xf>
    <xf numFmtId="49" fontId="3" fillId="0" borderId="16" xfId="58" applyNumberFormat="1" applyFont="1" applyFill="1" applyBorder="1" applyAlignment="1">
      <alignment horizontal="center" vertical="center" shrinkToFit="1"/>
      <protection/>
    </xf>
    <xf numFmtId="49" fontId="0" fillId="0" borderId="0" xfId="58" applyNumberFormat="1" applyFont="1" applyFill="1" applyBorder="1" applyAlignment="1">
      <alignment horizontal="center" vertical="center"/>
      <protection/>
    </xf>
    <xf numFmtId="49" fontId="3" fillId="0" borderId="10" xfId="58" applyNumberFormat="1" applyFont="1" applyFill="1" applyBorder="1" applyAlignment="1">
      <alignment horizontal="center" vertical="center" shrinkToFit="1"/>
      <protection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left" vertical="center" shrinkToFit="1"/>
    </xf>
    <xf numFmtId="0" fontId="3" fillId="0" borderId="11" xfId="0" applyNumberFormat="1" applyFont="1" applyFill="1" applyBorder="1" applyAlignment="1">
      <alignment horizontal="left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4" fontId="3" fillId="0" borderId="17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left" vertical="center" shrinkToFit="1"/>
    </xf>
    <xf numFmtId="0" fontId="3" fillId="0" borderId="21" xfId="0" applyNumberFormat="1" applyFont="1" applyFill="1" applyBorder="1" applyAlignment="1">
      <alignment horizontal="left" vertical="center" shrinkToFit="1"/>
    </xf>
    <xf numFmtId="4" fontId="0" fillId="0" borderId="17" xfId="0" applyNumberFormat="1" applyFont="1" applyFill="1" applyBorder="1" applyAlignment="1">
      <alignment/>
    </xf>
    <xf numFmtId="0" fontId="3" fillId="0" borderId="17" xfId="66" applyNumberFormat="1" applyFont="1" applyFill="1" applyBorder="1" applyAlignment="1">
      <alignment horizontal="center" vertical="center" shrinkToFit="1"/>
      <protection/>
    </xf>
    <xf numFmtId="49" fontId="3" fillId="0" borderId="17" xfId="58" applyNumberFormat="1" applyFont="1" applyFill="1" applyBorder="1" applyAlignment="1">
      <alignment horizontal="center" vertical="center" shrinkToFit="1"/>
      <protection/>
    </xf>
    <xf numFmtId="0" fontId="3" fillId="0" borderId="17" xfId="58" applyNumberFormat="1" applyFont="1" applyFill="1" applyBorder="1" applyAlignment="1">
      <alignment horizontal="center" vertical="center" shrinkToFit="1"/>
      <protection/>
    </xf>
    <xf numFmtId="0" fontId="7" fillId="33" borderId="16" xfId="0" applyFont="1" applyFill="1" applyBorder="1" applyAlignment="1">
      <alignment horizontal="left" vertical="center" wrapText="1" shrinkToFit="1"/>
    </xf>
    <xf numFmtId="178" fontId="6" fillId="33" borderId="16" xfId="0" applyNumberFormat="1" applyFont="1" applyFill="1" applyBorder="1" applyAlignment="1">
      <alignment horizontal="left" vertical="center" wrapText="1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7" sqref="A7"/>
    </sheetView>
  </sheetViews>
  <sheetFormatPr defaultColWidth="9.14062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22.00390625" style="0" bestFit="1" customWidth="1"/>
  </cols>
  <sheetData>
    <row r="1" ht="17.25">
      <c r="A1" s="1" t="s">
        <v>0</v>
      </c>
    </row>
    <row r="2" ht="16.5" customHeight="1">
      <c r="A2" s="2" t="s">
        <v>1</v>
      </c>
    </row>
    <row r="3" ht="32.25" customHeight="1">
      <c r="A3" s="2" t="s">
        <v>2</v>
      </c>
    </row>
    <row r="4" spans="1:4" ht="27.75" customHeight="1">
      <c r="A4" s="39" t="s">
        <v>3</v>
      </c>
      <c r="B4" s="40"/>
      <c r="C4" s="39" t="s">
        <v>4</v>
      </c>
      <c r="D4" s="40"/>
    </row>
    <row r="5" spans="1:4" ht="19.5" customHeight="1">
      <c r="A5" s="42" t="s">
        <v>5</v>
      </c>
      <c r="B5" s="42" t="s">
        <v>6</v>
      </c>
      <c r="C5" s="42" t="s">
        <v>7</v>
      </c>
      <c r="D5" s="42" t="s">
        <v>6</v>
      </c>
    </row>
    <row r="6" spans="1:4" ht="19.5" customHeight="1">
      <c r="A6" s="43" t="s">
        <v>8</v>
      </c>
      <c r="B6" s="44">
        <f>B7+B32</f>
        <v>2213.76</v>
      </c>
      <c r="C6" s="43" t="s">
        <v>9</v>
      </c>
      <c r="D6" s="44">
        <v>625.44</v>
      </c>
    </row>
    <row r="7" spans="1:4" ht="19.5" customHeight="1">
      <c r="A7" s="43" t="s">
        <v>10</v>
      </c>
      <c r="B7" s="44">
        <f>869.46+322.17+284.95+118+5.75</f>
        <v>1600.3300000000002</v>
      </c>
      <c r="C7" s="43" t="s">
        <v>11</v>
      </c>
      <c r="D7" s="46"/>
    </row>
    <row r="8" spans="1:4" ht="19.5" customHeight="1">
      <c r="A8" s="43" t="s">
        <v>12</v>
      </c>
      <c r="B8" s="45"/>
      <c r="C8" s="43" t="s">
        <v>13</v>
      </c>
      <c r="D8" s="46"/>
    </row>
    <row r="9" spans="1:4" ht="19.5" customHeight="1">
      <c r="A9" s="43" t="s">
        <v>14</v>
      </c>
      <c r="B9" s="45"/>
      <c r="C9" s="43" t="s">
        <v>15</v>
      </c>
      <c r="D9" s="46"/>
    </row>
    <row r="10" spans="1:4" ht="19.5" customHeight="1">
      <c r="A10" s="43" t="s">
        <v>16</v>
      </c>
      <c r="B10" s="45"/>
      <c r="C10" s="43" t="s">
        <v>17</v>
      </c>
      <c r="D10" s="46"/>
    </row>
    <row r="11" spans="1:4" ht="19.5" customHeight="1">
      <c r="A11" s="43" t="s">
        <v>18</v>
      </c>
      <c r="B11" s="45"/>
      <c r="C11" s="43" t="s">
        <v>19</v>
      </c>
      <c r="D11" s="46"/>
    </row>
    <row r="12" spans="1:4" ht="19.5" customHeight="1">
      <c r="A12" s="43" t="s">
        <v>20</v>
      </c>
      <c r="B12" s="47" t="s">
        <v>2</v>
      </c>
      <c r="C12" s="43" t="s">
        <v>21</v>
      </c>
      <c r="D12" s="44">
        <v>35.49</v>
      </c>
    </row>
    <row r="13" spans="1:4" ht="19.5" customHeight="1">
      <c r="A13" s="43" t="s">
        <v>2</v>
      </c>
      <c r="B13" s="47" t="s">
        <v>2</v>
      </c>
      <c r="C13" s="43" t="s">
        <v>22</v>
      </c>
      <c r="D13" s="44">
        <v>229.07</v>
      </c>
    </row>
    <row r="14" spans="1:4" ht="19.5" customHeight="1">
      <c r="A14" s="43" t="s">
        <v>2</v>
      </c>
      <c r="B14" s="47" t="s">
        <v>2</v>
      </c>
      <c r="C14" s="43" t="s">
        <v>23</v>
      </c>
      <c r="D14" s="46"/>
    </row>
    <row r="15" spans="1:4" ht="19.5" customHeight="1">
      <c r="A15" s="43" t="s">
        <v>2</v>
      </c>
      <c r="B15" s="47" t="s">
        <v>2</v>
      </c>
      <c r="C15" s="77" t="s">
        <v>24</v>
      </c>
      <c r="D15" s="44">
        <v>81.88</v>
      </c>
    </row>
    <row r="16" spans="1:4" ht="19.5" customHeight="1">
      <c r="A16" s="43" t="s">
        <v>2</v>
      </c>
      <c r="B16" s="47" t="s">
        <v>2</v>
      </c>
      <c r="C16" s="43" t="s">
        <v>25</v>
      </c>
      <c r="D16" s="46"/>
    </row>
    <row r="17" spans="1:4" ht="19.5" customHeight="1">
      <c r="A17" s="43" t="s">
        <v>2</v>
      </c>
      <c r="B17" s="47" t="s">
        <v>2</v>
      </c>
      <c r="C17" s="43" t="s">
        <v>26</v>
      </c>
      <c r="D17" s="46">
        <v>118</v>
      </c>
    </row>
    <row r="18" spans="1:4" ht="19.5" customHeight="1">
      <c r="A18" s="43" t="s">
        <v>2</v>
      </c>
      <c r="B18" s="47" t="s">
        <v>2</v>
      </c>
      <c r="C18" s="43" t="s">
        <v>27</v>
      </c>
      <c r="D18" s="44">
        <v>1076.86</v>
      </c>
    </row>
    <row r="19" spans="1:4" ht="19.5" customHeight="1">
      <c r="A19" s="43" t="s">
        <v>2</v>
      </c>
      <c r="B19" s="47" t="s">
        <v>2</v>
      </c>
      <c r="C19" s="43" t="s">
        <v>28</v>
      </c>
      <c r="D19" s="46"/>
    </row>
    <row r="20" spans="1:4" ht="19.5" customHeight="1">
      <c r="A20" s="43" t="s">
        <v>2</v>
      </c>
      <c r="B20" s="47" t="s">
        <v>2</v>
      </c>
      <c r="C20" s="43" t="s">
        <v>29</v>
      </c>
      <c r="D20" s="46"/>
    </row>
    <row r="21" spans="1:4" ht="19.5" customHeight="1">
      <c r="A21" s="43" t="s">
        <v>2</v>
      </c>
      <c r="B21" s="47" t="s">
        <v>2</v>
      </c>
      <c r="C21" s="43" t="s">
        <v>30</v>
      </c>
      <c r="D21" s="46"/>
    </row>
    <row r="22" spans="1:4" ht="19.5" customHeight="1">
      <c r="A22" s="43" t="s">
        <v>2</v>
      </c>
      <c r="B22" s="47" t="s">
        <v>2</v>
      </c>
      <c r="C22" s="43" t="s">
        <v>31</v>
      </c>
      <c r="D22" s="46"/>
    </row>
    <row r="23" spans="1:4" ht="19.5" customHeight="1">
      <c r="A23" s="43" t="s">
        <v>2</v>
      </c>
      <c r="B23" s="47" t="s">
        <v>2</v>
      </c>
      <c r="C23" s="43" t="s">
        <v>32</v>
      </c>
      <c r="D23" s="46"/>
    </row>
    <row r="24" spans="1:4" ht="19.5" customHeight="1">
      <c r="A24" s="43" t="s">
        <v>2</v>
      </c>
      <c r="B24" s="47" t="s">
        <v>2</v>
      </c>
      <c r="C24" s="43" t="s">
        <v>33</v>
      </c>
      <c r="D24" s="46"/>
    </row>
    <row r="25" spans="1:4" ht="19.5" customHeight="1">
      <c r="A25" s="43" t="s">
        <v>2</v>
      </c>
      <c r="B25" s="47" t="s">
        <v>2</v>
      </c>
      <c r="C25" s="43" t="s">
        <v>34</v>
      </c>
      <c r="D25" s="44">
        <v>47.02</v>
      </c>
    </row>
    <row r="26" spans="1:4" ht="19.5" customHeight="1">
      <c r="A26" s="43" t="s">
        <v>2</v>
      </c>
      <c r="B26" s="47" t="s">
        <v>2</v>
      </c>
      <c r="C26" s="43" t="s">
        <v>35</v>
      </c>
      <c r="D26" s="46"/>
    </row>
    <row r="27" spans="1:4" ht="19.5" customHeight="1">
      <c r="A27" s="43" t="s">
        <v>2</v>
      </c>
      <c r="B27" s="47" t="s">
        <v>2</v>
      </c>
      <c r="C27" s="43" t="s">
        <v>36</v>
      </c>
      <c r="D27" s="46"/>
    </row>
    <row r="28" spans="1:4" ht="19.5" customHeight="1">
      <c r="A28" s="43" t="s">
        <v>2</v>
      </c>
      <c r="B28" s="47" t="s">
        <v>2</v>
      </c>
      <c r="C28" s="43" t="s">
        <v>37</v>
      </c>
      <c r="D28" s="46"/>
    </row>
    <row r="29" spans="1:4" ht="19.5" customHeight="1">
      <c r="A29" s="43" t="s">
        <v>2</v>
      </c>
      <c r="B29" s="47" t="s">
        <v>2</v>
      </c>
      <c r="C29" s="43" t="s">
        <v>38</v>
      </c>
      <c r="D29" s="46"/>
    </row>
    <row r="30" spans="1:4" ht="19.5" customHeight="1">
      <c r="A30" s="49" t="s">
        <v>2</v>
      </c>
      <c r="B30" s="47" t="s">
        <v>2</v>
      </c>
      <c r="C30" s="43" t="s">
        <v>39</v>
      </c>
      <c r="D30" s="46"/>
    </row>
    <row r="31" spans="1:4" ht="19.5" customHeight="1">
      <c r="A31" s="43" t="s">
        <v>2</v>
      </c>
      <c r="B31" s="47" t="s">
        <v>2</v>
      </c>
      <c r="C31" s="43" t="s">
        <v>40</v>
      </c>
      <c r="D31" s="46"/>
    </row>
    <row r="32" spans="1:4" ht="18" customHeight="1">
      <c r="A32" s="43" t="s">
        <v>41</v>
      </c>
      <c r="B32" s="48">
        <v>613.43</v>
      </c>
      <c r="C32" s="43" t="s">
        <v>42</v>
      </c>
      <c r="D32" s="46"/>
    </row>
    <row r="33" spans="1:4" ht="19.5" customHeight="1">
      <c r="A33" s="43" t="s">
        <v>43</v>
      </c>
      <c r="B33" s="45"/>
      <c r="C33" s="43" t="s">
        <v>44</v>
      </c>
      <c r="D33" s="46"/>
    </row>
    <row r="34" spans="1:4" ht="16.5" customHeight="1">
      <c r="A34" s="43" t="s">
        <v>45</v>
      </c>
      <c r="B34" s="48">
        <v>613.43</v>
      </c>
      <c r="C34" s="43" t="s">
        <v>46</v>
      </c>
      <c r="D34" s="46"/>
    </row>
    <row r="35" spans="1:4" ht="16.5" customHeight="1">
      <c r="A35" s="43" t="s">
        <v>2</v>
      </c>
      <c r="B35" s="47" t="s">
        <v>2</v>
      </c>
      <c r="C35" s="49" t="s">
        <v>2</v>
      </c>
      <c r="D35" s="50" t="s">
        <v>2</v>
      </c>
    </row>
    <row r="36" spans="1:4" ht="15">
      <c r="A36" s="43" t="s">
        <v>2</v>
      </c>
      <c r="B36" s="43" t="s">
        <v>2</v>
      </c>
      <c r="C36" s="43" t="s">
        <v>2</v>
      </c>
      <c r="D36" s="78" t="s">
        <v>2</v>
      </c>
    </row>
    <row r="37" spans="1:4" ht="15">
      <c r="A37" s="49" t="s">
        <v>47</v>
      </c>
      <c r="B37" s="44">
        <f>B6</f>
        <v>2213.76</v>
      </c>
      <c r="C37" s="49" t="s">
        <v>48</v>
      </c>
      <c r="D37" s="44">
        <f>SUM(D6:D34)</f>
        <v>2213.7599999999998</v>
      </c>
    </row>
  </sheetData>
  <sheetProtection/>
  <mergeCells count="2">
    <mergeCell ref="A4:B4"/>
    <mergeCell ref="C4:D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37">
      <selection activeCell="A1" sqref="A1:K57"/>
    </sheetView>
  </sheetViews>
  <sheetFormatPr defaultColWidth="9.140625" defaultRowHeight="12.75"/>
  <cols>
    <col min="1" max="1" width="5.421875" style="0" customWidth="1"/>
    <col min="2" max="2" width="6.140625" style="0" customWidth="1"/>
    <col min="3" max="3" width="9.140625" style="60" customWidth="1"/>
    <col min="4" max="4" width="34.7109375" style="0" customWidth="1"/>
    <col min="5" max="5" width="11.28125" style="0" customWidth="1"/>
    <col min="6" max="6" width="8.28125" style="0" customWidth="1"/>
    <col min="7" max="7" width="11.140625" style="0" customWidth="1"/>
    <col min="8" max="11" width="5.7109375" style="0" customWidth="1"/>
  </cols>
  <sheetData>
    <row r="1" spans="1:11" ht="30" customHeight="1">
      <c r="A1" s="1" t="s">
        <v>49</v>
      </c>
      <c r="B1" s="60"/>
      <c r="D1" s="60"/>
      <c r="E1" s="60"/>
      <c r="F1" s="60"/>
      <c r="G1" s="60"/>
      <c r="H1" s="60"/>
      <c r="I1" s="60"/>
      <c r="J1" s="60"/>
      <c r="K1" s="60"/>
    </row>
    <row r="2" spans="1:4" ht="15" customHeight="1">
      <c r="A2" s="2" t="s">
        <v>1</v>
      </c>
      <c r="B2" s="2"/>
      <c r="C2" s="2"/>
      <c r="D2" s="2"/>
    </row>
    <row r="3" ht="15" customHeight="1">
      <c r="A3" s="2" t="s">
        <v>50</v>
      </c>
    </row>
    <row r="4" spans="1:11" ht="27.75" customHeight="1">
      <c r="A4" s="3" t="s">
        <v>51</v>
      </c>
      <c r="B4" s="3" t="s">
        <v>52</v>
      </c>
      <c r="C4" s="4" t="s">
        <v>53</v>
      </c>
      <c r="D4" s="5"/>
      <c r="E4" s="3" t="s">
        <v>54</v>
      </c>
      <c r="F4" s="3" t="s">
        <v>41</v>
      </c>
      <c r="G4" s="3" t="s">
        <v>55</v>
      </c>
      <c r="H4" s="3" t="s">
        <v>56</v>
      </c>
      <c r="I4" s="3" t="s">
        <v>57</v>
      </c>
      <c r="J4" s="3" t="s">
        <v>58</v>
      </c>
      <c r="K4" s="3" t="s">
        <v>59</v>
      </c>
    </row>
    <row r="5" spans="1:11" ht="46.5" customHeight="1">
      <c r="A5" s="8"/>
      <c r="B5" s="8"/>
      <c r="C5" s="9" t="s">
        <v>60</v>
      </c>
      <c r="D5" s="9" t="s">
        <v>61</v>
      </c>
      <c r="E5" s="8"/>
      <c r="F5" s="8"/>
      <c r="G5" s="8"/>
      <c r="H5" s="8"/>
      <c r="I5" s="8"/>
      <c r="J5" s="8"/>
      <c r="K5" s="8"/>
    </row>
    <row r="6" spans="1:11" ht="15.75" customHeight="1">
      <c r="A6" s="10" t="s">
        <v>54</v>
      </c>
      <c r="B6" s="10"/>
      <c r="C6" s="61"/>
      <c r="D6" s="10"/>
      <c r="E6" s="52">
        <f>E7</f>
        <v>2213.76</v>
      </c>
      <c r="F6" s="52">
        <f>F7</f>
        <v>613.4300000000001</v>
      </c>
      <c r="G6" s="52">
        <f>G7</f>
        <v>1600.33</v>
      </c>
      <c r="H6" s="10"/>
      <c r="I6" s="10"/>
      <c r="J6" s="10"/>
      <c r="K6" s="10"/>
    </row>
    <row r="7" spans="1:11" ht="45.75" customHeight="1">
      <c r="A7" s="10" t="s">
        <v>62</v>
      </c>
      <c r="B7" s="14" t="s">
        <v>1</v>
      </c>
      <c r="C7" s="61"/>
      <c r="D7" s="10"/>
      <c r="E7" s="52">
        <f>E8+E20+E23+E32+E41+E55+E38</f>
        <v>2213.76</v>
      </c>
      <c r="F7" s="52">
        <f>F8+F20+F23+F32+F41+F55+F38</f>
        <v>613.4300000000001</v>
      </c>
      <c r="G7" s="52">
        <f>G8+G20+G23+G32+G41+G55+G38</f>
        <v>1600.33</v>
      </c>
      <c r="H7" s="10"/>
      <c r="I7" s="10"/>
      <c r="J7" s="10"/>
      <c r="K7" s="10"/>
    </row>
    <row r="8" spans="1:11" ht="12.75">
      <c r="A8" s="10"/>
      <c r="B8" s="10"/>
      <c r="C8" s="61" t="s">
        <v>63</v>
      </c>
      <c r="D8" s="10" t="s">
        <v>64</v>
      </c>
      <c r="E8" s="52">
        <v>625.4399999999999</v>
      </c>
      <c r="F8" s="62"/>
      <c r="G8" s="52">
        <v>625.4399999999999</v>
      </c>
      <c r="H8" s="10"/>
      <c r="I8" s="10"/>
      <c r="J8" s="10"/>
      <c r="K8" s="10"/>
    </row>
    <row r="9" spans="1:11" ht="12.75">
      <c r="A9" s="10"/>
      <c r="B9" s="10"/>
      <c r="C9" s="61" t="s">
        <v>65</v>
      </c>
      <c r="D9" s="10" t="s">
        <v>66</v>
      </c>
      <c r="E9" s="52">
        <v>16.57</v>
      </c>
      <c r="F9" s="62"/>
      <c r="G9" s="52">
        <v>16.57</v>
      </c>
      <c r="H9" s="10"/>
      <c r="I9" s="10"/>
      <c r="J9" s="10"/>
      <c r="K9" s="10"/>
    </row>
    <row r="10" spans="1:11" ht="12.75">
      <c r="A10" s="10"/>
      <c r="B10" s="10"/>
      <c r="C10" s="61" t="s">
        <v>67</v>
      </c>
      <c r="D10" s="10" t="s">
        <v>68</v>
      </c>
      <c r="E10" s="52">
        <v>16.57</v>
      </c>
      <c r="F10" s="62"/>
      <c r="G10" s="52">
        <v>16.57</v>
      </c>
      <c r="H10" s="10"/>
      <c r="I10" s="10"/>
      <c r="J10" s="10"/>
      <c r="K10" s="10"/>
    </row>
    <row r="11" spans="1:11" ht="12.75">
      <c r="A11" s="10"/>
      <c r="B11" s="10"/>
      <c r="C11" s="61" t="s">
        <v>69</v>
      </c>
      <c r="D11" s="10" t="s">
        <v>70</v>
      </c>
      <c r="E11" s="52">
        <v>462.68999999999994</v>
      </c>
      <c r="F11" s="62"/>
      <c r="G11" s="52">
        <v>462.68999999999994</v>
      </c>
      <c r="H11" s="10"/>
      <c r="I11" s="10"/>
      <c r="J11" s="10"/>
      <c r="K11" s="10"/>
    </row>
    <row r="12" spans="1:11" ht="12.75">
      <c r="A12" s="10"/>
      <c r="B12" s="10"/>
      <c r="C12" s="61" t="s">
        <v>71</v>
      </c>
      <c r="D12" s="10" t="s">
        <v>68</v>
      </c>
      <c r="E12" s="52">
        <v>462.68999999999994</v>
      </c>
      <c r="F12" s="62"/>
      <c r="G12" s="52">
        <v>462.68999999999994</v>
      </c>
      <c r="H12" s="10"/>
      <c r="I12" s="10"/>
      <c r="J12" s="10"/>
      <c r="K12" s="10"/>
    </row>
    <row r="13" spans="1:11" ht="12.75">
      <c r="A13" s="10"/>
      <c r="B13" s="10"/>
      <c r="C13" s="61"/>
      <c r="D13" s="21" t="s">
        <v>72</v>
      </c>
      <c r="E13" s="52"/>
      <c r="F13" s="62"/>
      <c r="G13" s="52"/>
      <c r="H13" s="10"/>
      <c r="I13" s="10"/>
      <c r="J13" s="10"/>
      <c r="K13" s="10"/>
    </row>
    <row r="14" spans="1:11" ht="12.75">
      <c r="A14" s="10"/>
      <c r="B14" s="10"/>
      <c r="C14" s="61" t="s">
        <v>73</v>
      </c>
      <c r="D14" s="10" t="s">
        <v>74</v>
      </c>
      <c r="E14" s="52">
        <v>49.58</v>
      </c>
      <c r="F14" s="62"/>
      <c r="G14" s="52">
        <v>49.58</v>
      </c>
      <c r="H14" s="10"/>
      <c r="I14" s="10"/>
      <c r="J14" s="10"/>
      <c r="K14" s="10"/>
    </row>
    <row r="15" spans="1:11" ht="12.75">
      <c r="A15" s="10"/>
      <c r="B15" s="10"/>
      <c r="C15" s="61" t="s">
        <v>75</v>
      </c>
      <c r="D15" s="10" t="s">
        <v>68</v>
      </c>
      <c r="E15" s="52">
        <v>49.58</v>
      </c>
      <c r="F15" s="62"/>
      <c r="G15" s="52">
        <v>49.58</v>
      </c>
      <c r="H15" s="10"/>
      <c r="I15" s="10"/>
      <c r="J15" s="10"/>
      <c r="K15" s="10"/>
    </row>
    <row r="16" spans="1:11" ht="12.75">
      <c r="A16" s="10"/>
      <c r="B16" s="10"/>
      <c r="C16" s="61" t="s">
        <v>76</v>
      </c>
      <c r="D16" s="10" t="s">
        <v>77</v>
      </c>
      <c r="E16" s="52">
        <v>11.09</v>
      </c>
      <c r="F16" s="62"/>
      <c r="G16" s="52">
        <v>11.09</v>
      </c>
      <c r="H16" s="10"/>
      <c r="I16" s="10"/>
      <c r="J16" s="10"/>
      <c r="K16" s="10"/>
    </row>
    <row r="17" spans="1:11" ht="12.75">
      <c r="A17" s="10"/>
      <c r="B17" s="10"/>
      <c r="C17" s="61" t="s">
        <v>78</v>
      </c>
      <c r="D17" s="10" t="s">
        <v>68</v>
      </c>
      <c r="E17" s="52">
        <v>11.09</v>
      </c>
      <c r="F17" s="62"/>
      <c r="G17" s="52">
        <v>11.09</v>
      </c>
      <c r="H17" s="10"/>
      <c r="I17" s="10"/>
      <c r="J17" s="10"/>
      <c r="K17" s="10"/>
    </row>
    <row r="18" spans="1:11" ht="12.75">
      <c r="A18" s="10"/>
      <c r="B18" s="10"/>
      <c r="C18" s="61" t="s">
        <v>79</v>
      </c>
      <c r="D18" s="10" t="s">
        <v>80</v>
      </c>
      <c r="E18" s="52">
        <v>85.51</v>
      </c>
      <c r="F18" s="62"/>
      <c r="G18" s="52">
        <v>85.51</v>
      </c>
      <c r="H18" s="10"/>
      <c r="I18" s="10"/>
      <c r="J18" s="10"/>
      <c r="K18" s="10"/>
    </row>
    <row r="19" spans="1:11" ht="12.75">
      <c r="A19" s="10"/>
      <c r="B19" s="10"/>
      <c r="C19" s="61" t="s">
        <v>81</v>
      </c>
      <c r="D19" s="10" t="s">
        <v>68</v>
      </c>
      <c r="E19" s="52">
        <v>85.51</v>
      </c>
      <c r="F19" s="62"/>
      <c r="G19" s="52">
        <v>85.51</v>
      </c>
      <c r="H19" s="10"/>
      <c r="I19" s="10"/>
      <c r="J19" s="10"/>
      <c r="K19" s="10"/>
    </row>
    <row r="20" spans="1:11" ht="12.75">
      <c r="A20" s="10"/>
      <c r="B20" s="10"/>
      <c r="C20" s="61" t="s">
        <v>82</v>
      </c>
      <c r="D20" s="10" t="s">
        <v>83</v>
      </c>
      <c r="E20" s="52">
        <v>35.49</v>
      </c>
      <c r="F20" s="62"/>
      <c r="G20" s="52">
        <v>35.49</v>
      </c>
      <c r="H20" s="10"/>
      <c r="I20" s="10"/>
      <c r="J20" s="10"/>
      <c r="K20" s="10"/>
    </row>
    <row r="21" spans="1:11" ht="12.75">
      <c r="A21" s="10"/>
      <c r="B21" s="10"/>
      <c r="C21" s="61" t="s">
        <v>84</v>
      </c>
      <c r="D21" s="10" t="s">
        <v>85</v>
      </c>
      <c r="E21" s="52">
        <v>35.49</v>
      </c>
      <c r="F21" s="62"/>
      <c r="G21" s="52">
        <v>35.49</v>
      </c>
      <c r="H21" s="10"/>
      <c r="I21" s="10"/>
      <c r="J21" s="10"/>
      <c r="K21" s="10"/>
    </row>
    <row r="22" spans="1:11" ht="12.75">
      <c r="A22" s="10"/>
      <c r="B22" s="10"/>
      <c r="C22" s="61" t="s">
        <v>86</v>
      </c>
      <c r="D22" s="10" t="s">
        <v>87</v>
      </c>
      <c r="E22" s="52">
        <v>35.49</v>
      </c>
      <c r="F22" s="62"/>
      <c r="G22" s="52">
        <v>35.49</v>
      </c>
      <c r="H22" s="10"/>
      <c r="I22" s="10"/>
      <c r="J22" s="10"/>
      <c r="K22" s="10"/>
    </row>
    <row r="23" spans="1:11" ht="12.75">
      <c r="A23" s="10"/>
      <c r="B23" s="10"/>
      <c r="C23" s="61" t="s">
        <v>88</v>
      </c>
      <c r="D23" s="10" t="s">
        <v>89</v>
      </c>
      <c r="E23" s="52">
        <v>229.07</v>
      </c>
      <c r="F23" s="62"/>
      <c r="G23" s="52">
        <v>229.07</v>
      </c>
      <c r="H23" s="10"/>
      <c r="I23" s="10"/>
      <c r="J23" s="10"/>
      <c r="K23" s="10"/>
    </row>
    <row r="24" spans="1:11" ht="12.75">
      <c r="A24" s="10"/>
      <c r="B24" s="10"/>
      <c r="C24" s="61" t="s">
        <v>90</v>
      </c>
      <c r="D24" s="10" t="s">
        <v>91</v>
      </c>
      <c r="E24" s="52">
        <v>56.39</v>
      </c>
      <c r="F24" s="62"/>
      <c r="G24" s="52">
        <v>56.39</v>
      </c>
      <c r="H24" s="10"/>
      <c r="I24" s="10"/>
      <c r="J24" s="10"/>
      <c r="K24" s="10"/>
    </row>
    <row r="25" spans="1:11" ht="12.75">
      <c r="A25" s="10"/>
      <c r="B25" s="10"/>
      <c r="C25" s="61" t="s">
        <v>92</v>
      </c>
      <c r="D25" s="10" t="s">
        <v>93</v>
      </c>
      <c r="E25" s="52">
        <v>56.39</v>
      </c>
      <c r="F25" s="62"/>
      <c r="G25" s="52">
        <v>56.39</v>
      </c>
      <c r="H25" s="10"/>
      <c r="I25" s="10"/>
      <c r="J25" s="10"/>
      <c r="K25" s="10"/>
    </row>
    <row r="26" spans="1:11" ht="12.75">
      <c r="A26" s="10"/>
      <c r="B26" s="10"/>
      <c r="C26" s="61" t="s">
        <v>94</v>
      </c>
      <c r="D26" s="10" t="s">
        <v>95</v>
      </c>
      <c r="E26" s="52">
        <v>166.68</v>
      </c>
      <c r="F26" s="62"/>
      <c r="G26" s="52">
        <v>166.68</v>
      </c>
      <c r="H26" s="10"/>
      <c r="I26" s="10"/>
      <c r="J26" s="10"/>
      <c r="K26" s="10"/>
    </row>
    <row r="27" spans="1:11" ht="12.75">
      <c r="A27" s="10"/>
      <c r="B27" s="10"/>
      <c r="C27" s="61" t="s">
        <v>96</v>
      </c>
      <c r="D27" s="10" t="s">
        <v>97</v>
      </c>
      <c r="E27" s="52">
        <v>78.37</v>
      </c>
      <c r="F27" s="62"/>
      <c r="G27" s="52">
        <v>78.37</v>
      </c>
      <c r="H27" s="10"/>
      <c r="I27" s="10"/>
      <c r="J27" s="10"/>
      <c r="K27" s="10"/>
    </row>
    <row r="28" spans="1:11" ht="12.75">
      <c r="A28" s="10"/>
      <c r="B28" s="10"/>
      <c r="C28" s="61" t="s">
        <v>98</v>
      </c>
      <c r="D28" s="10" t="s">
        <v>99</v>
      </c>
      <c r="E28" s="52">
        <v>31.35</v>
      </c>
      <c r="F28" s="62"/>
      <c r="G28" s="52">
        <v>31.35</v>
      </c>
      <c r="H28" s="10"/>
      <c r="I28" s="10"/>
      <c r="J28" s="10"/>
      <c r="K28" s="10"/>
    </row>
    <row r="29" spans="1:11" ht="12.75">
      <c r="A29" s="10"/>
      <c r="B29" s="10"/>
      <c r="C29" s="63" t="s">
        <v>100</v>
      </c>
      <c r="D29" s="21" t="s">
        <v>101</v>
      </c>
      <c r="E29" s="52">
        <v>56.97</v>
      </c>
      <c r="F29" s="62"/>
      <c r="G29" s="52">
        <v>56.97</v>
      </c>
      <c r="H29" s="10"/>
      <c r="I29" s="10"/>
      <c r="J29" s="10"/>
      <c r="K29" s="10"/>
    </row>
    <row r="30" spans="1:11" ht="12.75">
      <c r="A30" s="10"/>
      <c r="B30" s="10"/>
      <c r="C30" s="63" t="s">
        <v>102</v>
      </c>
      <c r="D30" s="21" t="s">
        <v>103</v>
      </c>
      <c r="E30" s="52">
        <v>6</v>
      </c>
      <c r="F30" s="62"/>
      <c r="G30" s="52">
        <v>6</v>
      </c>
      <c r="H30" s="10"/>
      <c r="I30" s="10"/>
      <c r="J30" s="10"/>
      <c r="K30" s="10"/>
    </row>
    <row r="31" spans="1:11" ht="12.75">
      <c r="A31" s="10"/>
      <c r="B31" s="10"/>
      <c r="C31" s="63" t="s">
        <v>104</v>
      </c>
      <c r="D31" s="21" t="s">
        <v>105</v>
      </c>
      <c r="E31" s="52">
        <v>6</v>
      </c>
      <c r="F31" s="62"/>
      <c r="G31" s="52">
        <v>6</v>
      </c>
      <c r="H31" s="10"/>
      <c r="I31" s="10"/>
      <c r="J31" s="10"/>
      <c r="K31" s="10"/>
    </row>
    <row r="32" spans="1:11" ht="12.75">
      <c r="A32" s="10"/>
      <c r="B32" s="10"/>
      <c r="C32" s="61">
        <v>210</v>
      </c>
      <c r="D32" s="10" t="s">
        <v>106</v>
      </c>
      <c r="E32" s="52">
        <v>81.88</v>
      </c>
      <c r="F32" s="62"/>
      <c r="G32" s="52">
        <v>81.88</v>
      </c>
      <c r="H32" s="10"/>
      <c r="I32" s="10"/>
      <c r="J32" s="10"/>
      <c r="K32" s="10"/>
    </row>
    <row r="33" spans="1:11" ht="12.75">
      <c r="A33" s="10"/>
      <c r="B33" s="10"/>
      <c r="C33" s="61" t="s">
        <v>107</v>
      </c>
      <c r="D33" s="10" t="s">
        <v>108</v>
      </c>
      <c r="E33" s="52">
        <v>16.65</v>
      </c>
      <c r="F33" s="62"/>
      <c r="G33" s="52">
        <v>16.65</v>
      </c>
      <c r="H33" s="10"/>
      <c r="I33" s="10"/>
      <c r="J33" s="10"/>
      <c r="K33" s="10"/>
    </row>
    <row r="34" spans="1:11" ht="12.75">
      <c r="A34" s="10"/>
      <c r="B34" s="10"/>
      <c r="C34" s="61" t="s">
        <v>109</v>
      </c>
      <c r="D34" s="10" t="s">
        <v>110</v>
      </c>
      <c r="E34" s="52">
        <v>16.65</v>
      </c>
      <c r="F34" s="62"/>
      <c r="G34" s="52">
        <v>16.65</v>
      </c>
      <c r="H34" s="10"/>
      <c r="I34" s="10"/>
      <c r="J34" s="10"/>
      <c r="K34" s="10"/>
    </row>
    <row r="35" spans="1:11" ht="12.75">
      <c r="A35" s="10"/>
      <c r="B35" s="10"/>
      <c r="C35" s="61" t="s">
        <v>111</v>
      </c>
      <c r="D35" s="10" t="s">
        <v>112</v>
      </c>
      <c r="E35" s="52">
        <v>65.23</v>
      </c>
      <c r="F35" s="62"/>
      <c r="G35" s="52">
        <v>65.23</v>
      </c>
      <c r="H35" s="10"/>
      <c r="I35" s="10"/>
      <c r="J35" s="10"/>
      <c r="K35" s="10"/>
    </row>
    <row r="36" spans="1:11" ht="12.75">
      <c r="A36" s="10"/>
      <c r="B36" s="10"/>
      <c r="C36" s="61" t="s">
        <v>113</v>
      </c>
      <c r="D36" s="10" t="s">
        <v>114</v>
      </c>
      <c r="E36" s="52">
        <v>41.06</v>
      </c>
      <c r="F36" s="62"/>
      <c r="G36" s="52">
        <v>41.06</v>
      </c>
      <c r="H36" s="10"/>
      <c r="I36" s="10"/>
      <c r="J36" s="10"/>
      <c r="K36" s="10"/>
    </row>
    <row r="37" spans="1:11" ht="12.75">
      <c r="A37" s="10"/>
      <c r="B37" s="10"/>
      <c r="C37" s="61">
        <v>2101102</v>
      </c>
      <c r="D37" s="10" t="s">
        <v>115</v>
      </c>
      <c r="E37" s="52">
        <v>24.17</v>
      </c>
      <c r="F37" s="62"/>
      <c r="G37" s="52">
        <v>24.17</v>
      </c>
      <c r="H37" s="10"/>
      <c r="I37" s="10"/>
      <c r="J37" s="10"/>
      <c r="K37" s="10"/>
    </row>
    <row r="38" spans="1:11" ht="12.75">
      <c r="A38" s="10"/>
      <c r="B38" s="10"/>
      <c r="C38" s="64">
        <v>212</v>
      </c>
      <c r="D38" s="21" t="s">
        <v>116</v>
      </c>
      <c r="E38" s="52">
        <v>118</v>
      </c>
      <c r="F38" s="62"/>
      <c r="G38" s="52">
        <v>118</v>
      </c>
      <c r="H38" s="10"/>
      <c r="I38" s="10"/>
      <c r="J38" s="10"/>
      <c r="K38" s="10"/>
    </row>
    <row r="39" spans="1:11" ht="12.75">
      <c r="A39" s="10"/>
      <c r="B39" s="10"/>
      <c r="C39" s="63" t="s">
        <v>117</v>
      </c>
      <c r="D39" s="25" t="s">
        <v>118</v>
      </c>
      <c r="E39" s="52">
        <v>118</v>
      </c>
      <c r="F39" s="62"/>
      <c r="G39" s="52">
        <v>118</v>
      </c>
      <c r="H39" s="10"/>
      <c r="I39" s="10"/>
      <c r="J39" s="10"/>
      <c r="K39" s="10"/>
    </row>
    <row r="40" spans="1:11" ht="12.75">
      <c r="A40" s="10"/>
      <c r="B40" s="10"/>
      <c r="C40" s="65" t="s">
        <v>119</v>
      </c>
      <c r="D40" s="55" t="s">
        <v>120</v>
      </c>
      <c r="E40" s="66">
        <v>118</v>
      </c>
      <c r="F40" s="67"/>
      <c r="G40" s="66">
        <v>118</v>
      </c>
      <c r="H40" s="29"/>
      <c r="I40" s="29"/>
      <c r="J40" s="29"/>
      <c r="K40" s="29"/>
    </row>
    <row r="41" spans="1:11" ht="12.75">
      <c r="A41" s="10"/>
      <c r="B41" s="68"/>
      <c r="C41" s="69" t="s">
        <v>121</v>
      </c>
      <c r="D41" s="33" t="s">
        <v>122</v>
      </c>
      <c r="E41" s="70">
        <f>F41+G41</f>
        <v>1076.8600000000001</v>
      </c>
      <c r="F41" s="70">
        <f>F42+F45+F47+F49+F53</f>
        <v>613.4300000000001</v>
      </c>
      <c r="G41" s="70">
        <f>G42+G45+G47+G49+G53</f>
        <v>463.43</v>
      </c>
      <c r="H41" s="33"/>
      <c r="I41" s="33"/>
      <c r="J41" s="33"/>
      <c r="K41" s="33"/>
    </row>
    <row r="42" spans="1:11" ht="12.75">
      <c r="A42" s="71"/>
      <c r="B42" s="72"/>
      <c r="C42" s="69" t="s">
        <v>123</v>
      </c>
      <c r="D42" s="33" t="s">
        <v>124</v>
      </c>
      <c r="E42" s="70">
        <v>249.36</v>
      </c>
      <c r="F42" s="70">
        <f>SUM(F43:F44)</f>
        <v>100</v>
      </c>
      <c r="G42" s="70">
        <f>SUM(G43:G44)</f>
        <v>149.36</v>
      </c>
      <c r="H42" s="33"/>
      <c r="I42" s="33"/>
      <c r="J42" s="33"/>
      <c r="K42" s="33"/>
    </row>
    <row r="43" spans="1:11" ht="12.75">
      <c r="A43" s="36"/>
      <c r="B43" s="36"/>
      <c r="C43" s="69" t="s">
        <v>125</v>
      </c>
      <c r="D43" s="33" t="s">
        <v>126</v>
      </c>
      <c r="E43" s="70">
        <v>149.36</v>
      </c>
      <c r="F43" s="73"/>
      <c r="G43" s="70">
        <v>149.36</v>
      </c>
      <c r="H43" s="36"/>
      <c r="I43" s="36"/>
      <c r="J43" s="36"/>
      <c r="K43" s="36"/>
    </row>
    <row r="44" spans="1:11" ht="12.75">
      <c r="A44" s="36"/>
      <c r="B44" s="36"/>
      <c r="C44" s="69">
        <v>2130199</v>
      </c>
      <c r="D44" s="33" t="s">
        <v>127</v>
      </c>
      <c r="E44" s="70">
        <v>100</v>
      </c>
      <c r="F44" s="73">
        <v>100</v>
      </c>
      <c r="G44" s="70"/>
      <c r="H44" s="36"/>
      <c r="I44" s="36"/>
      <c r="J44" s="36"/>
      <c r="K44" s="36"/>
    </row>
    <row r="45" spans="1:11" ht="12.75">
      <c r="A45" s="36"/>
      <c r="B45" s="36"/>
      <c r="C45" s="69" t="s">
        <v>128</v>
      </c>
      <c r="D45" s="33" t="s">
        <v>129</v>
      </c>
      <c r="E45" s="70">
        <v>23.37</v>
      </c>
      <c r="F45" s="73"/>
      <c r="G45" s="70">
        <v>23.37</v>
      </c>
      <c r="H45" s="36"/>
      <c r="I45" s="36"/>
      <c r="J45" s="36"/>
      <c r="K45" s="36"/>
    </row>
    <row r="46" spans="1:11" ht="12.75">
      <c r="A46" s="36"/>
      <c r="B46" s="36"/>
      <c r="C46" s="69" t="s">
        <v>130</v>
      </c>
      <c r="D46" s="33" t="s">
        <v>131</v>
      </c>
      <c r="E46" s="70">
        <v>23.37</v>
      </c>
      <c r="F46" s="73"/>
      <c r="G46" s="70">
        <v>23.37</v>
      </c>
      <c r="H46" s="36"/>
      <c r="I46" s="36"/>
      <c r="J46" s="36"/>
      <c r="K46" s="36"/>
    </row>
    <row r="47" spans="1:11" ht="12.75">
      <c r="A47" s="36"/>
      <c r="B47" s="36"/>
      <c r="C47" s="74" t="s">
        <v>132</v>
      </c>
      <c r="D47" s="56" t="s">
        <v>133</v>
      </c>
      <c r="E47" s="70">
        <v>1.5</v>
      </c>
      <c r="F47" s="70">
        <v>1.5</v>
      </c>
      <c r="G47" s="70">
        <f>SUM(G48)</f>
        <v>0</v>
      </c>
      <c r="H47" s="36"/>
      <c r="I47" s="36"/>
      <c r="J47" s="36"/>
      <c r="K47" s="36"/>
    </row>
    <row r="48" spans="1:11" ht="12.75">
      <c r="A48" s="36"/>
      <c r="B48" s="36"/>
      <c r="C48" s="75" t="s">
        <v>134</v>
      </c>
      <c r="D48" s="58" t="s">
        <v>135</v>
      </c>
      <c r="E48" s="70">
        <v>1.5</v>
      </c>
      <c r="F48" s="73">
        <v>1.5</v>
      </c>
      <c r="G48" s="70"/>
      <c r="H48" s="36"/>
      <c r="I48" s="36"/>
      <c r="J48" s="36"/>
      <c r="K48" s="36"/>
    </row>
    <row r="49" spans="1:11" ht="12.75">
      <c r="A49" s="36"/>
      <c r="B49" s="36"/>
      <c r="C49" s="76">
        <v>21305</v>
      </c>
      <c r="D49" s="58" t="s">
        <v>136</v>
      </c>
      <c r="E49" s="70">
        <v>517.6800000000001</v>
      </c>
      <c r="F49" s="73">
        <f>SUM(F50:F51)</f>
        <v>511.93</v>
      </c>
      <c r="G49" s="70">
        <f>SUM(G50:G52)</f>
        <v>5.75</v>
      </c>
      <c r="H49" s="36"/>
      <c r="I49" s="36"/>
      <c r="J49" s="36"/>
      <c r="K49" s="36"/>
    </row>
    <row r="50" spans="1:11" ht="12.75">
      <c r="A50" s="36"/>
      <c r="B50" s="36"/>
      <c r="C50" s="75" t="s">
        <v>137</v>
      </c>
      <c r="D50" s="58" t="s">
        <v>138</v>
      </c>
      <c r="E50" s="70">
        <v>203</v>
      </c>
      <c r="F50" s="73">
        <v>203</v>
      </c>
      <c r="G50" s="70"/>
      <c r="H50" s="36"/>
      <c r="I50" s="36"/>
      <c r="J50" s="36"/>
      <c r="K50" s="36"/>
    </row>
    <row r="51" spans="1:11" ht="12.75">
      <c r="A51" s="36"/>
      <c r="B51" s="36"/>
      <c r="C51" s="75" t="s">
        <v>139</v>
      </c>
      <c r="D51" s="58" t="s">
        <v>140</v>
      </c>
      <c r="E51" s="70">
        <v>308.93</v>
      </c>
      <c r="F51" s="73">
        <v>308.93</v>
      </c>
      <c r="G51" s="70"/>
      <c r="H51" s="36"/>
      <c r="I51" s="36"/>
      <c r="J51" s="36"/>
      <c r="K51" s="36"/>
    </row>
    <row r="52" spans="1:11" ht="12.75">
      <c r="A52" s="36"/>
      <c r="B52" s="36"/>
      <c r="C52" s="75" t="s">
        <v>141</v>
      </c>
      <c r="D52" s="58" t="s">
        <v>142</v>
      </c>
      <c r="E52" s="70">
        <v>5.75</v>
      </c>
      <c r="F52" s="73"/>
      <c r="G52" s="70">
        <v>5.75</v>
      </c>
      <c r="H52" s="36"/>
      <c r="I52" s="36"/>
      <c r="J52" s="36"/>
      <c r="K52" s="36"/>
    </row>
    <row r="53" spans="1:11" ht="12.75">
      <c r="A53" s="36"/>
      <c r="B53" s="36"/>
      <c r="C53" s="75" t="s">
        <v>143</v>
      </c>
      <c r="D53" s="58" t="s">
        <v>144</v>
      </c>
      <c r="E53" s="70">
        <v>284.95</v>
      </c>
      <c r="F53" s="73"/>
      <c r="G53" s="70">
        <v>284.95</v>
      </c>
      <c r="H53" s="36"/>
      <c r="I53" s="36"/>
      <c r="J53" s="36"/>
      <c r="K53" s="36"/>
    </row>
    <row r="54" spans="1:11" ht="12.75">
      <c r="A54" s="36"/>
      <c r="B54" s="36"/>
      <c r="C54" s="75" t="s">
        <v>145</v>
      </c>
      <c r="D54" s="58" t="s">
        <v>146</v>
      </c>
      <c r="E54" s="70">
        <v>284.95</v>
      </c>
      <c r="F54" s="73"/>
      <c r="G54" s="70">
        <v>284.95</v>
      </c>
      <c r="H54" s="36"/>
      <c r="I54" s="36"/>
      <c r="J54" s="36"/>
      <c r="K54" s="36"/>
    </row>
    <row r="55" spans="1:11" ht="12.75">
      <c r="A55" s="36"/>
      <c r="B55" s="36"/>
      <c r="C55" s="69" t="s">
        <v>147</v>
      </c>
      <c r="D55" s="33" t="s">
        <v>148</v>
      </c>
      <c r="E55" s="70">
        <v>47.02</v>
      </c>
      <c r="F55" s="73"/>
      <c r="G55" s="70">
        <v>47.02</v>
      </c>
      <c r="H55" s="36"/>
      <c r="I55" s="36"/>
      <c r="J55" s="36"/>
      <c r="K55" s="36"/>
    </row>
    <row r="56" spans="1:11" ht="12.75">
      <c r="A56" s="36"/>
      <c r="B56" s="36"/>
      <c r="C56" s="69" t="s">
        <v>149</v>
      </c>
      <c r="D56" s="33" t="s">
        <v>150</v>
      </c>
      <c r="E56" s="70">
        <v>47.02</v>
      </c>
      <c r="F56" s="73"/>
      <c r="G56" s="70">
        <v>47.02</v>
      </c>
      <c r="H56" s="36"/>
      <c r="I56" s="36"/>
      <c r="J56" s="36"/>
      <c r="K56" s="36"/>
    </row>
    <row r="57" spans="1:11" ht="12.75">
      <c r="A57" s="36"/>
      <c r="B57" s="36"/>
      <c r="C57" s="69" t="s">
        <v>151</v>
      </c>
      <c r="D57" s="33" t="s">
        <v>152</v>
      </c>
      <c r="E57" s="70">
        <v>47.02</v>
      </c>
      <c r="F57" s="73"/>
      <c r="G57" s="70">
        <v>47.02</v>
      </c>
      <c r="H57" s="36"/>
      <c r="I57" s="36"/>
      <c r="J57" s="36"/>
      <c r="K57" s="36"/>
    </row>
  </sheetData>
  <sheetProtection/>
  <mergeCells count="12">
    <mergeCell ref="A1:K1"/>
    <mergeCell ref="A2:D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34">
      <selection activeCell="A1" sqref="A1:I56"/>
    </sheetView>
  </sheetViews>
  <sheetFormatPr defaultColWidth="9.140625" defaultRowHeight="12.75"/>
  <cols>
    <col min="1" max="1" width="6.8515625" style="0" customWidth="1"/>
    <col min="2" max="2" width="11.00390625" style="0" customWidth="1"/>
    <col min="3" max="3" width="10.140625" style="0" customWidth="1"/>
    <col min="4" max="4" width="35.28125" style="0" customWidth="1"/>
    <col min="5" max="5" width="9.8515625" style="0" customWidth="1"/>
    <col min="6" max="6" width="9.57421875" style="0" customWidth="1"/>
    <col min="7" max="7" width="8.28125" style="0" customWidth="1"/>
    <col min="8" max="8" width="8.57421875" style="0" customWidth="1"/>
    <col min="9" max="9" width="9.28125" style="0" customWidth="1"/>
  </cols>
  <sheetData>
    <row r="1" ht="30" customHeight="1">
      <c r="A1" s="1" t="s">
        <v>153</v>
      </c>
    </row>
    <row r="2" ht="15" customHeight="1">
      <c r="A2" s="2" t="s">
        <v>1</v>
      </c>
    </row>
    <row r="3" spans="1:7" ht="15" customHeight="1">
      <c r="A3" s="2" t="s">
        <v>50</v>
      </c>
      <c r="G3" s="51"/>
    </row>
    <row r="4" spans="1:9" ht="15" customHeight="1">
      <c r="A4" s="3" t="s">
        <v>51</v>
      </c>
      <c r="B4" s="3" t="s">
        <v>52</v>
      </c>
      <c r="C4" s="3" t="s">
        <v>60</v>
      </c>
      <c r="D4" s="3" t="s">
        <v>61</v>
      </c>
      <c r="E4" s="3" t="s">
        <v>54</v>
      </c>
      <c r="F4" s="3" t="s">
        <v>154</v>
      </c>
      <c r="G4" s="4" t="s">
        <v>155</v>
      </c>
      <c r="H4" s="5"/>
      <c r="I4" s="3" t="s">
        <v>156</v>
      </c>
    </row>
    <row r="5" spans="1:9" ht="12.75">
      <c r="A5" s="8"/>
      <c r="B5" s="8"/>
      <c r="C5" s="8"/>
      <c r="D5" s="8"/>
      <c r="E5" s="8"/>
      <c r="F5" s="8"/>
      <c r="G5" s="9" t="s">
        <v>157</v>
      </c>
      <c r="H5" s="9" t="s">
        <v>158</v>
      </c>
      <c r="I5" s="8"/>
    </row>
    <row r="6" spans="1:9" ht="12.75">
      <c r="A6" s="10" t="s">
        <v>54</v>
      </c>
      <c r="B6" s="10"/>
      <c r="C6" s="10"/>
      <c r="D6" s="10"/>
      <c r="E6" s="52"/>
      <c r="F6" s="52"/>
      <c r="G6" s="10"/>
      <c r="H6" s="10"/>
      <c r="I6" s="10"/>
    </row>
    <row r="7" spans="1:9" ht="36" customHeight="1">
      <c r="A7" s="10" t="s">
        <v>62</v>
      </c>
      <c r="B7" s="53" t="s">
        <v>1</v>
      </c>
      <c r="C7" s="10"/>
      <c r="D7" s="10"/>
      <c r="E7" s="13">
        <f>E8+E19+E22+E31+E40+E54+E37</f>
        <v>2213.76</v>
      </c>
      <c r="F7" s="13">
        <f>F8+F19+F22+F31+F40+F54+F37</f>
        <v>1191.63</v>
      </c>
      <c r="G7" s="13">
        <f>G8+G19+G22+G31+G40+G54+G37</f>
        <v>1022.1300000000001</v>
      </c>
      <c r="H7" s="10"/>
      <c r="I7" s="10"/>
    </row>
    <row r="8" spans="1:9" ht="12.75">
      <c r="A8" s="10"/>
      <c r="B8" s="10"/>
      <c r="C8" s="10" t="s">
        <v>63</v>
      </c>
      <c r="D8" s="10" t="s">
        <v>64</v>
      </c>
      <c r="E8" s="13">
        <f>E9+E11+E13+E15+E17</f>
        <v>625.4399999999999</v>
      </c>
      <c r="F8" s="13">
        <f>F9+F11+F13+F15+F17</f>
        <v>625.4399999999999</v>
      </c>
      <c r="G8" s="15"/>
      <c r="H8" s="10"/>
      <c r="I8" s="10"/>
    </row>
    <row r="9" spans="1:9" ht="12.75">
      <c r="A9" s="10"/>
      <c r="B9" s="10"/>
      <c r="C9" s="10" t="s">
        <v>65</v>
      </c>
      <c r="D9" s="10" t="s">
        <v>66</v>
      </c>
      <c r="E9" s="13">
        <f aca="true" t="shared" si="0" ref="E9:E56">F9+G9</f>
        <v>16.57</v>
      </c>
      <c r="F9" s="13">
        <f>F10</f>
        <v>16.57</v>
      </c>
      <c r="G9" s="15"/>
      <c r="H9" s="10"/>
      <c r="I9" s="10"/>
    </row>
    <row r="10" spans="1:9" ht="12.75">
      <c r="A10" s="10"/>
      <c r="B10" s="10"/>
      <c r="C10" s="10" t="s">
        <v>67</v>
      </c>
      <c r="D10" s="10" t="s">
        <v>68</v>
      </c>
      <c r="E10" s="13">
        <f t="shared" si="0"/>
        <v>16.57</v>
      </c>
      <c r="F10" s="13">
        <v>16.57</v>
      </c>
      <c r="G10" s="15"/>
      <c r="H10" s="10"/>
      <c r="I10" s="10"/>
    </row>
    <row r="11" spans="1:9" ht="12.75">
      <c r="A11" s="10"/>
      <c r="B11" s="10"/>
      <c r="C11" s="10" t="s">
        <v>69</v>
      </c>
      <c r="D11" s="10" t="s">
        <v>70</v>
      </c>
      <c r="E11" s="13">
        <f t="shared" si="0"/>
        <v>462.68999999999994</v>
      </c>
      <c r="F11" s="13">
        <f>F12</f>
        <v>462.68999999999994</v>
      </c>
      <c r="G11" s="15"/>
      <c r="H11" s="10"/>
      <c r="I11" s="10"/>
    </row>
    <row r="12" spans="1:9" ht="12.75">
      <c r="A12" s="10"/>
      <c r="B12" s="10"/>
      <c r="C12" s="10" t="s">
        <v>71</v>
      </c>
      <c r="D12" s="10" t="s">
        <v>68</v>
      </c>
      <c r="E12" s="13">
        <f t="shared" si="0"/>
        <v>462.68999999999994</v>
      </c>
      <c r="F12" s="13">
        <f>226.92+211.75+24.02</f>
        <v>462.68999999999994</v>
      </c>
      <c r="G12" s="15"/>
      <c r="H12" s="10"/>
      <c r="I12" s="10"/>
    </row>
    <row r="13" spans="1:9" ht="12.75">
      <c r="A13" s="10"/>
      <c r="B13" s="10"/>
      <c r="C13" s="10" t="s">
        <v>73</v>
      </c>
      <c r="D13" s="10" t="s">
        <v>74</v>
      </c>
      <c r="E13" s="13">
        <f t="shared" si="0"/>
        <v>49.58</v>
      </c>
      <c r="F13" s="13">
        <v>49.58</v>
      </c>
      <c r="G13" s="15"/>
      <c r="H13" s="10"/>
      <c r="I13" s="10"/>
    </row>
    <row r="14" spans="1:9" ht="12.75">
      <c r="A14" s="10"/>
      <c r="B14" s="10"/>
      <c r="C14" s="10" t="s">
        <v>75</v>
      </c>
      <c r="D14" s="10" t="s">
        <v>68</v>
      </c>
      <c r="E14" s="13">
        <f t="shared" si="0"/>
        <v>49.58</v>
      </c>
      <c r="F14" s="13">
        <v>49.58</v>
      </c>
      <c r="G14" s="15"/>
      <c r="H14" s="10"/>
      <c r="I14" s="10"/>
    </row>
    <row r="15" spans="1:9" ht="12.75">
      <c r="A15" s="10"/>
      <c r="B15" s="10"/>
      <c r="C15" s="10" t="s">
        <v>76</v>
      </c>
      <c r="D15" s="10" t="s">
        <v>77</v>
      </c>
      <c r="E15" s="13">
        <f t="shared" si="0"/>
        <v>11.09</v>
      </c>
      <c r="F15" s="13">
        <v>11.09</v>
      </c>
      <c r="G15" s="15"/>
      <c r="H15" s="10"/>
      <c r="I15" s="10"/>
    </row>
    <row r="16" spans="1:9" ht="12.75">
      <c r="A16" s="10"/>
      <c r="B16" s="10"/>
      <c r="C16" s="10" t="s">
        <v>78</v>
      </c>
      <c r="D16" s="10" t="s">
        <v>68</v>
      </c>
      <c r="E16" s="13">
        <f t="shared" si="0"/>
        <v>11.09</v>
      </c>
      <c r="F16" s="13">
        <v>11.09</v>
      </c>
      <c r="G16" s="15"/>
      <c r="H16" s="10"/>
      <c r="I16" s="10"/>
    </row>
    <row r="17" spans="1:9" ht="12.75">
      <c r="A17" s="10"/>
      <c r="B17" s="10"/>
      <c r="C17" s="10" t="s">
        <v>79</v>
      </c>
      <c r="D17" s="10" t="s">
        <v>80</v>
      </c>
      <c r="E17" s="13">
        <f t="shared" si="0"/>
        <v>85.51</v>
      </c>
      <c r="F17" s="13">
        <v>85.51</v>
      </c>
      <c r="G17" s="15"/>
      <c r="H17" s="10"/>
      <c r="I17" s="10"/>
    </row>
    <row r="18" spans="1:9" ht="12.75">
      <c r="A18" s="10"/>
      <c r="B18" s="10"/>
      <c r="C18" s="10" t="s">
        <v>81</v>
      </c>
      <c r="D18" s="10" t="s">
        <v>68</v>
      </c>
      <c r="E18" s="13">
        <f t="shared" si="0"/>
        <v>85.51</v>
      </c>
      <c r="F18" s="13">
        <v>85.51</v>
      </c>
      <c r="G18" s="15"/>
      <c r="H18" s="10"/>
      <c r="I18" s="10"/>
    </row>
    <row r="19" spans="1:9" ht="12.75">
      <c r="A19" s="10"/>
      <c r="B19" s="10"/>
      <c r="C19" s="10" t="s">
        <v>82</v>
      </c>
      <c r="D19" s="10" t="s">
        <v>83</v>
      </c>
      <c r="E19" s="13">
        <f t="shared" si="0"/>
        <v>35.49</v>
      </c>
      <c r="F19" s="13">
        <v>35.49</v>
      </c>
      <c r="G19" s="15"/>
      <c r="H19" s="10"/>
      <c r="I19" s="10"/>
    </row>
    <row r="20" spans="1:9" ht="12.75">
      <c r="A20" s="10"/>
      <c r="B20" s="10"/>
      <c r="C20" s="10" t="s">
        <v>84</v>
      </c>
      <c r="D20" s="10" t="s">
        <v>85</v>
      </c>
      <c r="E20" s="13">
        <f t="shared" si="0"/>
        <v>35.49</v>
      </c>
      <c r="F20" s="13">
        <v>35.49</v>
      </c>
      <c r="G20" s="15"/>
      <c r="H20" s="10"/>
      <c r="I20" s="10"/>
    </row>
    <row r="21" spans="1:9" ht="12.75">
      <c r="A21" s="10"/>
      <c r="B21" s="10"/>
      <c r="C21" s="10" t="s">
        <v>86</v>
      </c>
      <c r="D21" s="10" t="s">
        <v>87</v>
      </c>
      <c r="E21" s="13">
        <f t="shared" si="0"/>
        <v>35.49</v>
      </c>
      <c r="F21" s="13">
        <v>35.49</v>
      </c>
      <c r="G21" s="15"/>
      <c r="H21" s="10"/>
      <c r="I21" s="10"/>
    </row>
    <row r="22" spans="1:9" ht="12.75">
      <c r="A22" s="10"/>
      <c r="B22" s="10"/>
      <c r="C22" s="10" t="s">
        <v>88</v>
      </c>
      <c r="D22" s="10" t="s">
        <v>89</v>
      </c>
      <c r="E22" s="13">
        <f t="shared" si="0"/>
        <v>229.07</v>
      </c>
      <c r="F22" s="13">
        <f>F23+F25+F29</f>
        <v>229.07</v>
      </c>
      <c r="G22" s="15"/>
      <c r="H22" s="10"/>
      <c r="I22" s="10"/>
    </row>
    <row r="23" spans="1:9" ht="12.75">
      <c r="A23" s="10"/>
      <c r="B23" s="10"/>
      <c r="C23" s="10" t="s">
        <v>90</v>
      </c>
      <c r="D23" s="10" t="s">
        <v>91</v>
      </c>
      <c r="E23" s="13">
        <f t="shared" si="0"/>
        <v>56.39</v>
      </c>
      <c r="F23" s="13">
        <v>56.39</v>
      </c>
      <c r="G23" s="15"/>
      <c r="H23" s="10"/>
      <c r="I23" s="10"/>
    </row>
    <row r="24" spans="1:9" ht="12.75">
      <c r="A24" s="10"/>
      <c r="B24" s="10"/>
      <c r="C24" s="10" t="s">
        <v>92</v>
      </c>
      <c r="D24" s="10" t="s">
        <v>93</v>
      </c>
      <c r="E24" s="13">
        <f t="shared" si="0"/>
        <v>56.39</v>
      </c>
      <c r="F24" s="13">
        <v>56.39</v>
      </c>
      <c r="G24" s="15"/>
      <c r="H24" s="10"/>
      <c r="I24" s="10"/>
    </row>
    <row r="25" spans="1:9" ht="12.75">
      <c r="A25" s="10"/>
      <c r="B25" s="10"/>
      <c r="C25" s="10" t="s">
        <v>94</v>
      </c>
      <c r="D25" s="10" t="s">
        <v>95</v>
      </c>
      <c r="E25" s="13">
        <f t="shared" si="0"/>
        <v>166.68</v>
      </c>
      <c r="F25" s="13">
        <v>166.68</v>
      </c>
      <c r="G25" s="15"/>
      <c r="H25" s="10"/>
      <c r="I25" s="10"/>
    </row>
    <row r="26" spans="1:9" ht="12.75">
      <c r="A26" s="10"/>
      <c r="B26" s="10"/>
      <c r="C26" s="10" t="s">
        <v>96</v>
      </c>
      <c r="D26" s="10" t="s">
        <v>97</v>
      </c>
      <c r="E26" s="13">
        <f t="shared" si="0"/>
        <v>78.37</v>
      </c>
      <c r="F26" s="13">
        <v>78.37</v>
      </c>
      <c r="G26" s="15"/>
      <c r="H26" s="10"/>
      <c r="I26" s="10"/>
    </row>
    <row r="27" spans="1:9" ht="12.75">
      <c r="A27" s="10"/>
      <c r="B27" s="10"/>
      <c r="C27" s="10" t="s">
        <v>98</v>
      </c>
      <c r="D27" s="10" t="s">
        <v>99</v>
      </c>
      <c r="E27" s="13">
        <f t="shared" si="0"/>
        <v>31.35</v>
      </c>
      <c r="F27" s="13">
        <v>31.35</v>
      </c>
      <c r="G27" s="15"/>
      <c r="H27" s="10"/>
      <c r="I27" s="10"/>
    </row>
    <row r="28" spans="1:9" ht="12.75">
      <c r="A28" s="10"/>
      <c r="B28" s="10"/>
      <c r="C28" s="23" t="s">
        <v>100</v>
      </c>
      <c r="D28" s="21" t="s">
        <v>101</v>
      </c>
      <c r="E28" s="13">
        <f t="shared" si="0"/>
        <v>56.97</v>
      </c>
      <c r="F28" s="13">
        <v>56.97</v>
      </c>
      <c r="G28" s="15"/>
      <c r="H28" s="10"/>
      <c r="I28" s="10"/>
    </row>
    <row r="29" spans="1:9" ht="12.75">
      <c r="A29" s="10"/>
      <c r="B29" s="10"/>
      <c r="C29" s="23" t="s">
        <v>102</v>
      </c>
      <c r="D29" s="21" t="s">
        <v>103</v>
      </c>
      <c r="E29" s="13">
        <f t="shared" si="0"/>
        <v>6</v>
      </c>
      <c r="F29" s="13">
        <v>6</v>
      </c>
      <c r="G29" s="15"/>
      <c r="H29" s="10"/>
      <c r="I29" s="10"/>
    </row>
    <row r="30" spans="1:9" ht="12.75">
      <c r="A30" s="10"/>
      <c r="B30" s="10"/>
      <c r="C30" s="23" t="s">
        <v>104</v>
      </c>
      <c r="D30" s="21" t="s">
        <v>105</v>
      </c>
      <c r="E30" s="13">
        <f t="shared" si="0"/>
        <v>6</v>
      </c>
      <c r="F30" s="13">
        <v>6</v>
      </c>
      <c r="G30" s="15"/>
      <c r="H30" s="10"/>
      <c r="I30" s="10"/>
    </row>
    <row r="31" spans="1:9" ht="12.75">
      <c r="A31" s="10"/>
      <c r="B31" s="10"/>
      <c r="C31" s="10">
        <v>210</v>
      </c>
      <c r="D31" s="10" t="s">
        <v>106</v>
      </c>
      <c r="E31" s="13">
        <f t="shared" si="0"/>
        <v>81.88</v>
      </c>
      <c r="F31" s="13">
        <f>F32+F34</f>
        <v>81.88</v>
      </c>
      <c r="G31" s="15"/>
      <c r="H31" s="10"/>
      <c r="I31" s="10"/>
    </row>
    <row r="32" spans="1:9" ht="12.75">
      <c r="A32" s="10"/>
      <c r="B32" s="10"/>
      <c r="C32" s="10" t="s">
        <v>107</v>
      </c>
      <c r="D32" s="10" t="s">
        <v>108</v>
      </c>
      <c r="E32" s="13">
        <f t="shared" si="0"/>
        <v>16.65</v>
      </c>
      <c r="F32" s="13">
        <v>16.65</v>
      </c>
      <c r="G32" s="15"/>
      <c r="H32" s="10"/>
      <c r="I32" s="10"/>
    </row>
    <row r="33" spans="1:9" ht="12.75">
      <c r="A33" s="10"/>
      <c r="B33" s="10"/>
      <c r="C33" s="10" t="s">
        <v>109</v>
      </c>
      <c r="D33" s="10" t="s">
        <v>110</v>
      </c>
      <c r="E33" s="13">
        <f t="shared" si="0"/>
        <v>16.65</v>
      </c>
      <c r="F33" s="13">
        <v>16.65</v>
      </c>
      <c r="G33" s="15"/>
      <c r="H33" s="10"/>
      <c r="I33" s="10"/>
    </row>
    <row r="34" spans="1:9" ht="12.75">
      <c r="A34" s="10"/>
      <c r="B34" s="10"/>
      <c r="C34" s="10" t="s">
        <v>111</v>
      </c>
      <c r="D34" s="10" t="s">
        <v>112</v>
      </c>
      <c r="E34" s="13">
        <f t="shared" si="0"/>
        <v>65.23</v>
      </c>
      <c r="F34" s="13">
        <v>65.23</v>
      </c>
      <c r="G34" s="15"/>
      <c r="H34" s="10"/>
      <c r="I34" s="10"/>
    </row>
    <row r="35" spans="1:9" ht="12.75">
      <c r="A35" s="10"/>
      <c r="B35" s="10"/>
      <c r="C35" s="10" t="s">
        <v>113</v>
      </c>
      <c r="D35" s="10" t="s">
        <v>114</v>
      </c>
      <c r="E35" s="13">
        <f t="shared" si="0"/>
        <v>41.06</v>
      </c>
      <c r="F35" s="13">
        <v>41.06</v>
      </c>
      <c r="G35" s="15"/>
      <c r="H35" s="10"/>
      <c r="I35" s="10"/>
    </row>
    <row r="36" spans="1:9" ht="12.75">
      <c r="A36" s="10"/>
      <c r="B36" s="10"/>
      <c r="C36" s="10">
        <v>2101102</v>
      </c>
      <c r="D36" s="10" t="s">
        <v>115</v>
      </c>
      <c r="E36" s="13">
        <f t="shared" si="0"/>
        <v>24.17</v>
      </c>
      <c r="F36" s="13">
        <v>24.17</v>
      </c>
      <c r="G36" s="15"/>
      <c r="H36" s="10"/>
      <c r="I36" s="10"/>
    </row>
    <row r="37" spans="1:9" ht="12.75">
      <c r="A37" s="10"/>
      <c r="B37" s="10"/>
      <c r="C37" s="24">
        <v>212</v>
      </c>
      <c r="D37" s="21" t="s">
        <v>116</v>
      </c>
      <c r="E37" s="13">
        <f t="shared" si="0"/>
        <v>118</v>
      </c>
      <c r="F37" s="13"/>
      <c r="G37" s="15">
        <v>118</v>
      </c>
      <c r="H37" s="10"/>
      <c r="I37" s="10"/>
    </row>
    <row r="38" spans="1:9" ht="12.75">
      <c r="A38" s="10"/>
      <c r="B38" s="10"/>
      <c r="C38" s="23" t="s">
        <v>117</v>
      </c>
      <c r="D38" s="25" t="s">
        <v>118</v>
      </c>
      <c r="E38" s="13">
        <f t="shared" si="0"/>
        <v>118</v>
      </c>
      <c r="F38" s="13"/>
      <c r="G38" s="15">
        <v>118</v>
      </c>
      <c r="H38" s="10"/>
      <c r="I38" s="10"/>
    </row>
    <row r="39" spans="1:9" ht="12.75">
      <c r="A39" s="29"/>
      <c r="B39" s="29"/>
      <c r="C39" s="54" t="s">
        <v>119</v>
      </c>
      <c r="D39" s="55" t="s">
        <v>120</v>
      </c>
      <c r="E39" s="31">
        <f t="shared" si="0"/>
        <v>118</v>
      </c>
      <c r="F39" s="31"/>
      <c r="G39" s="30">
        <v>118</v>
      </c>
      <c r="H39" s="29"/>
      <c r="I39" s="29"/>
    </row>
    <row r="40" spans="1:9" ht="12.75">
      <c r="A40" s="36"/>
      <c r="B40" s="36"/>
      <c r="C40" s="33" t="s">
        <v>121</v>
      </c>
      <c r="D40" s="33" t="s">
        <v>122</v>
      </c>
      <c r="E40" s="35">
        <f t="shared" si="0"/>
        <v>1076.8600000000001</v>
      </c>
      <c r="F40" s="35">
        <f>F41+F44</f>
        <v>172.73000000000002</v>
      </c>
      <c r="G40" s="34">
        <f>G41+G46+G48+G52</f>
        <v>904.1300000000001</v>
      </c>
      <c r="H40" s="36"/>
      <c r="I40" s="36"/>
    </row>
    <row r="41" spans="1:9" ht="12.75">
      <c r="A41" s="36"/>
      <c r="B41" s="36"/>
      <c r="C41" s="33" t="s">
        <v>123</v>
      </c>
      <c r="D41" s="33" t="s">
        <v>124</v>
      </c>
      <c r="E41" s="35">
        <f t="shared" si="0"/>
        <v>249.36</v>
      </c>
      <c r="F41" s="35">
        <v>149.36</v>
      </c>
      <c r="G41" s="34">
        <v>100</v>
      </c>
      <c r="H41" s="36"/>
      <c r="I41" s="36"/>
    </row>
    <row r="42" spans="1:9" ht="12.75">
      <c r="A42" s="36"/>
      <c r="B42" s="36"/>
      <c r="C42" s="33" t="s">
        <v>125</v>
      </c>
      <c r="D42" s="33" t="s">
        <v>126</v>
      </c>
      <c r="E42" s="35">
        <f t="shared" si="0"/>
        <v>149.36</v>
      </c>
      <c r="F42" s="35">
        <v>149.36</v>
      </c>
      <c r="G42" s="34"/>
      <c r="H42" s="36"/>
      <c r="I42" s="36"/>
    </row>
    <row r="43" spans="1:9" ht="12.75">
      <c r="A43" s="36"/>
      <c r="B43" s="36"/>
      <c r="C43" s="33">
        <v>2130199</v>
      </c>
      <c r="D43" s="33" t="s">
        <v>127</v>
      </c>
      <c r="E43" s="35">
        <f t="shared" si="0"/>
        <v>100</v>
      </c>
      <c r="F43" s="35"/>
      <c r="G43" s="34">
        <v>100</v>
      </c>
      <c r="H43" s="36"/>
      <c r="I43" s="36"/>
    </row>
    <row r="44" spans="1:9" ht="12.75">
      <c r="A44" s="36"/>
      <c r="B44" s="36"/>
      <c r="C44" s="33" t="s">
        <v>128</v>
      </c>
      <c r="D44" s="33" t="s">
        <v>129</v>
      </c>
      <c r="E44" s="35">
        <f t="shared" si="0"/>
        <v>23.37</v>
      </c>
      <c r="F44" s="35">
        <v>23.37</v>
      </c>
      <c r="G44" s="34"/>
      <c r="H44" s="36"/>
      <c r="I44" s="36"/>
    </row>
    <row r="45" spans="1:9" ht="12.75">
      <c r="A45" s="36"/>
      <c r="B45" s="36"/>
      <c r="C45" s="33" t="s">
        <v>130</v>
      </c>
      <c r="D45" s="33" t="s">
        <v>131</v>
      </c>
      <c r="E45" s="35">
        <f t="shared" si="0"/>
        <v>23.37</v>
      </c>
      <c r="F45" s="35">
        <v>23.37</v>
      </c>
      <c r="G45" s="34"/>
      <c r="H45" s="36"/>
      <c r="I45" s="36"/>
    </row>
    <row r="46" spans="1:9" ht="12.75">
      <c r="A46" s="36"/>
      <c r="B46" s="36"/>
      <c r="C46" s="56" t="s">
        <v>132</v>
      </c>
      <c r="D46" s="56" t="s">
        <v>133</v>
      </c>
      <c r="E46" s="35">
        <f t="shared" si="0"/>
        <v>1.5</v>
      </c>
      <c r="F46" s="35"/>
      <c r="G46" s="34">
        <v>1.5</v>
      </c>
      <c r="H46" s="36"/>
      <c r="I46" s="36"/>
    </row>
    <row r="47" spans="1:9" ht="12.75">
      <c r="A47" s="36"/>
      <c r="B47" s="36"/>
      <c r="C47" s="57" t="s">
        <v>134</v>
      </c>
      <c r="D47" s="58" t="s">
        <v>135</v>
      </c>
      <c r="E47" s="35">
        <f t="shared" si="0"/>
        <v>1.5</v>
      </c>
      <c r="F47" s="35"/>
      <c r="G47" s="34">
        <v>1.5</v>
      </c>
      <c r="H47" s="36"/>
      <c r="I47" s="36"/>
    </row>
    <row r="48" spans="1:9" ht="12.75">
      <c r="A48" s="36"/>
      <c r="B48" s="36"/>
      <c r="C48" s="58">
        <v>21305</v>
      </c>
      <c r="D48" s="58" t="s">
        <v>136</v>
      </c>
      <c r="E48" s="35">
        <f t="shared" si="0"/>
        <v>517.6800000000001</v>
      </c>
      <c r="F48" s="35"/>
      <c r="G48" s="34">
        <f>SUM(G49:G51)</f>
        <v>517.6800000000001</v>
      </c>
      <c r="H48" s="36"/>
      <c r="I48" s="36"/>
    </row>
    <row r="49" spans="1:9" ht="12.75">
      <c r="A49" s="36"/>
      <c r="B49" s="36"/>
      <c r="C49" s="57" t="s">
        <v>137</v>
      </c>
      <c r="D49" s="58" t="s">
        <v>138</v>
      </c>
      <c r="E49" s="35">
        <f t="shared" si="0"/>
        <v>203</v>
      </c>
      <c r="F49" s="35"/>
      <c r="G49" s="34">
        <v>203</v>
      </c>
      <c r="H49" s="36"/>
      <c r="I49" s="36"/>
    </row>
    <row r="50" spans="1:9" ht="12.75">
      <c r="A50" s="36"/>
      <c r="B50" s="36"/>
      <c r="C50" s="57" t="s">
        <v>139</v>
      </c>
      <c r="D50" s="58" t="s">
        <v>140</v>
      </c>
      <c r="E50" s="35">
        <f t="shared" si="0"/>
        <v>308.93</v>
      </c>
      <c r="F50" s="35"/>
      <c r="G50" s="34">
        <v>308.93</v>
      </c>
      <c r="H50" s="36"/>
      <c r="I50" s="36"/>
    </row>
    <row r="51" spans="1:9" ht="12.75">
      <c r="A51" s="36"/>
      <c r="B51" s="36"/>
      <c r="C51" s="57" t="s">
        <v>141</v>
      </c>
      <c r="D51" s="58" t="s">
        <v>142</v>
      </c>
      <c r="E51" s="35">
        <f t="shared" si="0"/>
        <v>5.75</v>
      </c>
      <c r="F51" s="35"/>
      <c r="G51" s="34">
        <v>5.75</v>
      </c>
      <c r="H51" s="36"/>
      <c r="I51" s="36"/>
    </row>
    <row r="52" spans="1:9" ht="12.75">
      <c r="A52" s="36"/>
      <c r="B52" s="36"/>
      <c r="C52" s="59" t="s">
        <v>143</v>
      </c>
      <c r="D52" s="58" t="s">
        <v>144</v>
      </c>
      <c r="E52" s="35">
        <f t="shared" si="0"/>
        <v>284.95</v>
      </c>
      <c r="F52" s="35"/>
      <c r="G52" s="34">
        <v>284.95</v>
      </c>
      <c r="H52" s="36"/>
      <c r="I52" s="36"/>
    </row>
    <row r="53" spans="1:9" ht="12.75">
      <c r="A53" s="36"/>
      <c r="B53" s="36"/>
      <c r="C53" s="57" t="s">
        <v>145</v>
      </c>
      <c r="D53" s="58" t="s">
        <v>146</v>
      </c>
      <c r="E53" s="35">
        <f t="shared" si="0"/>
        <v>284.95</v>
      </c>
      <c r="F53" s="35"/>
      <c r="G53" s="34">
        <v>284.95</v>
      </c>
      <c r="H53" s="36"/>
      <c r="I53" s="36"/>
    </row>
    <row r="54" spans="1:9" ht="12.75">
      <c r="A54" s="36"/>
      <c r="B54" s="36"/>
      <c r="C54" s="33" t="s">
        <v>147</v>
      </c>
      <c r="D54" s="33" t="s">
        <v>148</v>
      </c>
      <c r="E54" s="35">
        <f t="shared" si="0"/>
        <v>47.02</v>
      </c>
      <c r="F54" s="35">
        <v>47.02</v>
      </c>
      <c r="G54" s="34"/>
      <c r="H54" s="36"/>
      <c r="I54" s="36"/>
    </row>
    <row r="55" spans="1:9" ht="12.75">
      <c r="A55" s="36"/>
      <c r="B55" s="36"/>
      <c r="C55" s="33" t="s">
        <v>149</v>
      </c>
      <c r="D55" s="33" t="s">
        <v>150</v>
      </c>
      <c r="E55" s="35">
        <f t="shared" si="0"/>
        <v>47.02</v>
      </c>
      <c r="F55" s="35">
        <v>47.02</v>
      </c>
      <c r="G55" s="34"/>
      <c r="H55" s="36"/>
      <c r="I55" s="36"/>
    </row>
    <row r="56" spans="1:9" ht="12.75">
      <c r="A56" s="36"/>
      <c r="B56" s="36"/>
      <c r="C56" s="33" t="s">
        <v>151</v>
      </c>
      <c r="D56" s="33" t="s">
        <v>152</v>
      </c>
      <c r="E56" s="35">
        <f t="shared" si="0"/>
        <v>47.02</v>
      </c>
      <c r="F56" s="35">
        <v>47.02</v>
      </c>
      <c r="G56" s="34"/>
      <c r="H56" s="36"/>
      <c r="I56" s="36"/>
    </row>
  </sheetData>
  <sheetProtection/>
  <mergeCells count="9">
    <mergeCell ref="A1:I1"/>
    <mergeCell ref="G4:H4"/>
    <mergeCell ref="A4:A5"/>
    <mergeCell ref="B4:B5"/>
    <mergeCell ref="C4:C5"/>
    <mergeCell ref="D4:D5"/>
    <mergeCell ref="E4:E5"/>
    <mergeCell ref="F4:F5"/>
    <mergeCell ref="I4:I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2">
      <selection activeCell="A1" sqref="A1:G37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29.57421875" style="0" customWidth="1"/>
    <col min="4" max="4" width="12.00390625" style="0" customWidth="1"/>
    <col min="5" max="5" width="12.421875" style="0" customWidth="1"/>
    <col min="6" max="6" width="16.140625" style="0" customWidth="1"/>
    <col min="7" max="7" width="10.8515625" style="0" customWidth="1"/>
  </cols>
  <sheetData>
    <row r="1" spans="1:7" ht="17.25">
      <c r="A1" s="1" t="s">
        <v>159</v>
      </c>
      <c r="B1" s="1"/>
      <c r="C1" s="1"/>
      <c r="D1" s="1"/>
      <c r="E1" s="1"/>
      <c r="F1" s="1"/>
      <c r="G1" s="1"/>
    </row>
    <row r="2" ht="16.5" customHeight="1">
      <c r="A2" s="2" t="s">
        <v>1</v>
      </c>
    </row>
    <row r="3" ht="21" customHeight="1">
      <c r="A3" s="2" t="s">
        <v>2</v>
      </c>
    </row>
    <row r="4" spans="1:7" ht="27.75" customHeight="1">
      <c r="A4" s="39" t="s">
        <v>3</v>
      </c>
      <c r="B4" s="40"/>
      <c r="C4" s="39" t="s">
        <v>4</v>
      </c>
      <c r="D4" s="41"/>
      <c r="E4" s="41"/>
      <c r="F4" s="41"/>
      <c r="G4" s="40"/>
    </row>
    <row r="5" spans="1:7" ht="29.25" customHeight="1">
      <c r="A5" s="42" t="s">
        <v>5</v>
      </c>
      <c r="B5" s="42" t="s">
        <v>6</v>
      </c>
      <c r="C5" s="42" t="s">
        <v>7</v>
      </c>
      <c r="D5" s="42" t="s">
        <v>6</v>
      </c>
      <c r="E5" s="43" t="s">
        <v>160</v>
      </c>
      <c r="F5" s="43" t="s">
        <v>161</v>
      </c>
      <c r="G5" s="43" t="s">
        <v>162</v>
      </c>
    </row>
    <row r="6" spans="1:7" ht="19.5" customHeight="1">
      <c r="A6" s="43" t="s">
        <v>8</v>
      </c>
      <c r="B6" s="44">
        <f>B7+B19</f>
        <v>2213.76</v>
      </c>
      <c r="C6" s="43" t="s">
        <v>9</v>
      </c>
      <c r="D6" s="44">
        <v>625.44</v>
      </c>
      <c r="E6" s="44">
        <v>625.44</v>
      </c>
      <c r="F6" s="45"/>
      <c r="G6" s="45"/>
    </row>
    <row r="7" spans="1:7" ht="19.5" customHeight="1">
      <c r="A7" s="43" t="s">
        <v>163</v>
      </c>
      <c r="B7" s="44">
        <f>869.46+322.17+284.95+118+5.75</f>
        <v>1600.3300000000002</v>
      </c>
      <c r="C7" s="43" t="s">
        <v>11</v>
      </c>
      <c r="D7" s="46"/>
      <c r="E7" s="46"/>
      <c r="F7" s="45"/>
      <c r="G7" s="45"/>
    </row>
    <row r="8" spans="1:7" ht="19.5" customHeight="1">
      <c r="A8" s="43" t="s">
        <v>164</v>
      </c>
      <c r="B8" s="45"/>
      <c r="C8" s="43" t="s">
        <v>13</v>
      </c>
      <c r="D8" s="46"/>
      <c r="E8" s="46"/>
      <c r="F8" s="45"/>
      <c r="G8" s="45"/>
    </row>
    <row r="9" spans="1:7" ht="19.5" customHeight="1">
      <c r="A9" s="43" t="s">
        <v>165</v>
      </c>
      <c r="B9" s="45"/>
      <c r="C9" s="43" t="s">
        <v>15</v>
      </c>
      <c r="D9" s="46"/>
      <c r="E9" s="46"/>
      <c r="F9" s="45"/>
      <c r="G9" s="45"/>
    </row>
    <row r="10" spans="1:7" ht="19.5" customHeight="1">
      <c r="A10" s="43" t="s">
        <v>2</v>
      </c>
      <c r="B10" s="47" t="s">
        <v>2</v>
      </c>
      <c r="C10" s="43" t="s">
        <v>17</v>
      </c>
      <c r="D10" s="46"/>
      <c r="E10" s="46"/>
      <c r="F10" s="45"/>
      <c r="G10" s="45"/>
    </row>
    <row r="11" spans="1:7" ht="19.5" customHeight="1">
      <c r="A11" s="43" t="s">
        <v>2</v>
      </c>
      <c r="B11" s="47" t="s">
        <v>2</v>
      </c>
      <c r="C11" s="43" t="s">
        <v>19</v>
      </c>
      <c r="D11" s="46"/>
      <c r="E11" s="46"/>
      <c r="F11" s="45"/>
      <c r="G11" s="45"/>
    </row>
    <row r="12" spans="1:7" ht="19.5" customHeight="1">
      <c r="A12" s="43" t="s">
        <v>2</v>
      </c>
      <c r="B12" s="47" t="s">
        <v>2</v>
      </c>
      <c r="C12" s="43" t="s">
        <v>21</v>
      </c>
      <c r="D12" s="44">
        <v>35.49</v>
      </c>
      <c r="E12" s="44">
        <v>35.49</v>
      </c>
      <c r="F12" s="45"/>
      <c r="G12" s="45"/>
    </row>
    <row r="13" spans="1:7" ht="19.5" customHeight="1">
      <c r="A13" s="43" t="s">
        <v>2</v>
      </c>
      <c r="B13" s="47" t="s">
        <v>2</v>
      </c>
      <c r="C13" s="43" t="s">
        <v>22</v>
      </c>
      <c r="D13" s="44">
        <v>229.07</v>
      </c>
      <c r="E13" s="44">
        <v>229.07</v>
      </c>
      <c r="F13" s="45"/>
      <c r="G13" s="45"/>
    </row>
    <row r="14" spans="1:7" ht="19.5" customHeight="1">
      <c r="A14" s="43" t="s">
        <v>2</v>
      </c>
      <c r="B14" s="47" t="s">
        <v>2</v>
      </c>
      <c r="C14" s="43" t="s">
        <v>23</v>
      </c>
      <c r="D14" s="46"/>
      <c r="E14" s="46"/>
      <c r="F14" s="45"/>
      <c r="G14" s="45"/>
    </row>
    <row r="15" spans="1:7" ht="19.5" customHeight="1">
      <c r="A15" s="43" t="s">
        <v>2</v>
      </c>
      <c r="B15" s="47" t="s">
        <v>2</v>
      </c>
      <c r="C15" s="43" t="s">
        <v>166</v>
      </c>
      <c r="D15" s="44">
        <v>81.88</v>
      </c>
      <c r="E15" s="44">
        <v>81.88</v>
      </c>
      <c r="F15" s="45"/>
      <c r="G15" s="45"/>
    </row>
    <row r="16" spans="1:7" ht="19.5" customHeight="1">
      <c r="A16" s="43" t="s">
        <v>2</v>
      </c>
      <c r="B16" s="47" t="s">
        <v>2</v>
      </c>
      <c r="C16" s="43" t="s">
        <v>25</v>
      </c>
      <c r="D16" s="46"/>
      <c r="E16" s="46"/>
      <c r="F16" s="45"/>
      <c r="G16" s="45"/>
    </row>
    <row r="17" spans="1:7" ht="19.5" customHeight="1">
      <c r="A17" s="43" t="s">
        <v>2</v>
      </c>
      <c r="B17" s="47" t="s">
        <v>2</v>
      </c>
      <c r="C17" s="43" t="s">
        <v>26</v>
      </c>
      <c r="D17" s="46">
        <v>118</v>
      </c>
      <c r="E17" s="46">
        <v>118</v>
      </c>
      <c r="F17" s="45"/>
      <c r="G17" s="45"/>
    </row>
    <row r="18" spans="1:7" ht="19.5" customHeight="1">
      <c r="A18" s="43" t="s">
        <v>2</v>
      </c>
      <c r="B18" s="47" t="s">
        <v>2</v>
      </c>
      <c r="C18" s="43" t="s">
        <v>27</v>
      </c>
      <c r="D18" s="44">
        <v>1076.86</v>
      </c>
      <c r="E18" s="44">
        <v>1076.86</v>
      </c>
      <c r="F18" s="45"/>
      <c r="G18" s="45"/>
    </row>
    <row r="19" spans="1:7" ht="19.5" customHeight="1">
      <c r="A19" s="43" t="s">
        <v>41</v>
      </c>
      <c r="B19" s="48">
        <v>613.43</v>
      </c>
      <c r="C19" s="43" t="s">
        <v>28</v>
      </c>
      <c r="D19" s="46"/>
      <c r="E19" s="46"/>
      <c r="F19" s="45"/>
      <c r="G19" s="45"/>
    </row>
    <row r="20" spans="1:7" ht="19.5" customHeight="1">
      <c r="A20" s="43" t="s">
        <v>163</v>
      </c>
      <c r="B20" s="48">
        <v>613.43</v>
      </c>
      <c r="C20" s="43" t="s">
        <v>29</v>
      </c>
      <c r="D20" s="46"/>
      <c r="E20" s="46"/>
      <c r="F20" s="45"/>
      <c r="G20" s="45"/>
    </row>
    <row r="21" spans="1:7" ht="19.5" customHeight="1">
      <c r="A21" s="43" t="s">
        <v>164</v>
      </c>
      <c r="B21" s="45"/>
      <c r="C21" s="43" t="s">
        <v>30</v>
      </c>
      <c r="D21" s="46"/>
      <c r="E21" s="46"/>
      <c r="F21" s="45"/>
      <c r="G21" s="45"/>
    </row>
    <row r="22" spans="1:7" ht="19.5" customHeight="1">
      <c r="A22" s="43" t="s">
        <v>165</v>
      </c>
      <c r="B22" s="45"/>
      <c r="C22" s="43" t="s">
        <v>31</v>
      </c>
      <c r="D22" s="46"/>
      <c r="E22" s="46"/>
      <c r="F22" s="45"/>
      <c r="G22" s="45"/>
    </row>
    <row r="23" spans="1:7" ht="19.5" customHeight="1">
      <c r="A23" s="43" t="s">
        <v>2</v>
      </c>
      <c r="B23" s="47" t="s">
        <v>2</v>
      </c>
      <c r="C23" s="43" t="s">
        <v>32</v>
      </c>
      <c r="D23" s="46"/>
      <c r="E23" s="46"/>
      <c r="F23" s="45"/>
      <c r="G23" s="45"/>
    </row>
    <row r="24" spans="1:7" ht="19.5" customHeight="1">
      <c r="A24" s="43" t="s">
        <v>2</v>
      </c>
      <c r="B24" s="47" t="s">
        <v>2</v>
      </c>
      <c r="C24" s="43" t="s">
        <v>33</v>
      </c>
      <c r="D24" s="46"/>
      <c r="E24" s="46"/>
      <c r="F24" s="45"/>
      <c r="G24" s="45"/>
    </row>
    <row r="25" spans="1:7" ht="19.5" customHeight="1">
      <c r="A25" s="43" t="s">
        <v>2</v>
      </c>
      <c r="B25" s="47" t="s">
        <v>2</v>
      </c>
      <c r="C25" s="43" t="s">
        <v>34</v>
      </c>
      <c r="D25" s="44">
        <v>47.02</v>
      </c>
      <c r="E25" s="44">
        <v>47.02</v>
      </c>
      <c r="F25" s="45"/>
      <c r="G25" s="45"/>
    </row>
    <row r="26" spans="1:7" ht="19.5" customHeight="1">
      <c r="A26" s="43" t="s">
        <v>2</v>
      </c>
      <c r="B26" s="47" t="s">
        <v>2</v>
      </c>
      <c r="C26" s="43" t="s">
        <v>167</v>
      </c>
      <c r="D26" s="46"/>
      <c r="E26" s="46"/>
      <c r="F26" s="45"/>
      <c r="G26" s="45"/>
    </row>
    <row r="27" spans="1:7" ht="19.5" customHeight="1">
      <c r="A27" s="43" t="s">
        <v>2</v>
      </c>
      <c r="B27" s="47" t="s">
        <v>2</v>
      </c>
      <c r="C27" s="43" t="s">
        <v>168</v>
      </c>
      <c r="D27" s="46"/>
      <c r="E27" s="46"/>
      <c r="F27" s="45"/>
      <c r="G27" s="45"/>
    </row>
    <row r="28" spans="1:7" ht="19.5" customHeight="1">
      <c r="A28" s="43" t="s">
        <v>2</v>
      </c>
      <c r="B28" s="47" t="s">
        <v>2</v>
      </c>
      <c r="C28" s="43" t="s">
        <v>36</v>
      </c>
      <c r="D28" s="46"/>
      <c r="E28" s="46"/>
      <c r="F28" s="45"/>
      <c r="G28" s="45"/>
    </row>
    <row r="29" spans="1:7" ht="19.5" customHeight="1">
      <c r="A29" s="43" t="s">
        <v>2</v>
      </c>
      <c r="B29" s="47" t="s">
        <v>2</v>
      </c>
      <c r="C29" s="43" t="s">
        <v>169</v>
      </c>
      <c r="D29" s="46"/>
      <c r="E29" s="46"/>
      <c r="F29" s="45"/>
      <c r="G29" s="45"/>
    </row>
    <row r="30" spans="1:7" ht="19.5" customHeight="1">
      <c r="A30" s="43" t="s">
        <v>2</v>
      </c>
      <c r="B30" s="47" t="s">
        <v>2</v>
      </c>
      <c r="C30" s="43" t="s">
        <v>170</v>
      </c>
      <c r="D30" s="46"/>
      <c r="E30" s="46"/>
      <c r="F30" s="45"/>
      <c r="G30" s="45"/>
    </row>
    <row r="31" spans="1:7" ht="19.5" customHeight="1">
      <c r="A31" s="43" t="s">
        <v>2</v>
      </c>
      <c r="B31" s="47" t="s">
        <v>2</v>
      </c>
      <c r="C31" s="43" t="s">
        <v>171</v>
      </c>
      <c r="D31" s="46"/>
      <c r="E31" s="46"/>
      <c r="F31" s="45"/>
      <c r="G31" s="45"/>
    </row>
    <row r="32" spans="1:7" ht="18" customHeight="1">
      <c r="A32" s="43" t="s">
        <v>2</v>
      </c>
      <c r="B32" s="47" t="s">
        <v>2</v>
      </c>
      <c r="C32" s="43" t="s">
        <v>172</v>
      </c>
      <c r="D32" s="46"/>
      <c r="E32" s="46"/>
      <c r="F32" s="45"/>
      <c r="G32" s="45"/>
    </row>
    <row r="33" spans="1:7" ht="19.5" customHeight="1">
      <c r="A33" s="43" t="s">
        <v>2</v>
      </c>
      <c r="B33" s="47" t="s">
        <v>2</v>
      </c>
      <c r="C33" s="43" t="s">
        <v>173</v>
      </c>
      <c r="D33" s="46"/>
      <c r="E33" s="46"/>
      <c r="F33" s="45"/>
      <c r="G33" s="45"/>
    </row>
    <row r="34" spans="1:7" ht="16.5" customHeight="1">
      <c r="A34" s="43" t="s">
        <v>2</v>
      </c>
      <c r="B34" s="47" t="s">
        <v>2</v>
      </c>
      <c r="C34" s="43" t="s">
        <v>174</v>
      </c>
      <c r="D34" s="46"/>
      <c r="E34" s="46"/>
      <c r="F34" s="45"/>
      <c r="G34" s="45"/>
    </row>
    <row r="35" spans="1:7" ht="16.5" customHeight="1">
      <c r="A35" s="49" t="s">
        <v>2</v>
      </c>
      <c r="B35" s="47" t="s">
        <v>2</v>
      </c>
      <c r="C35" s="49" t="s">
        <v>2</v>
      </c>
      <c r="D35" s="50" t="s">
        <v>2</v>
      </c>
      <c r="E35" s="50" t="s">
        <v>2</v>
      </c>
      <c r="F35" s="47" t="s">
        <v>2</v>
      </c>
      <c r="G35" s="47" t="s">
        <v>2</v>
      </c>
    </row>
    <row r="36" spans="1:7" ht="15">
      <c r="A36" s="43" t="s">
        <v>2</v>
      </c>
      <c r="B36" s="43" t="s">
        <v>2</v>
      </c>
      <c r="C36" s="43" t="s">
        <v>2</v>
      </c>
      <c r="D36" s="50" t="s">
        <v>2</v>
      </c>
      <c r="E36" s="50" t="s">
        <v>2</v>
      </c>
      <c r="F36" s="47" t="s">
        <v>2</v>
      </c>
      <c r="G36" s="47" t="s">
        <v>2</v>
      </c>
    </row>
    <row r="37" spans="1:7" ht="15">
      <c r="A37" s="49" t="s">
        <v>47</v>
      </c>
      <c r="B37" s="44">
        <v>869.46</v>
      </c>
      <c r="C37" s="49" t="s">
        <v>48</v>
      </c>
      <c r="D37" s="44">
        <f>SUM(D6:D35)</f>
        <v>2213.7599999999998</v>
      </c>
      <c r="E37" s="44">
        <f>SUM(E6:E35)</f>
        <v>2213.7599999999998</v>
      </c>
      <c r="F37" s="45"/>
      <c r="G37" s="45"/>
    </row>
  </sheetData>
  <sheetProtection/>
  <mergeCells count="3">
    <mergeCell ref="A1:G1"/>
    <mergeCell ref="A4:B4"/>
    <mergeCell ref="C4:G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55">
      <selection activeCell="A1" sqref="A1:I73"/>
    </sheetView>
  </sheetViews>
  <sheetFormatPr defaultColWidth="9.140625" defaultRowHeight="12.75"/>
  <cols>
    <col min="1" max="1" width="8.00390625" style="0" customWidth="1"/>
    <col min="2" max="2" width="12.140625" style="0" customWidth="1"/>
    <col min="3" max="3" width="13.28125" style="0" customWidth="1"/>
    <col min="4" max="4" width="33.8515625" style="0" customWidth="1"/>
    <col min="5" max="5" width="12.57421875" style="0" customWidth="1"/>
    <col min="6" max="6" width="10.57421875" style="0" customWidth="1"/>
    <col min="7" max="7" width="11.8515625" style="0" customWidth="1"/>
    <col min="8" max="8" width="11.00390625" style="0" customWidth="1"/>
    <col min="9" max="9" width="10.00390625" style="0" customWidth="1"/>
  </cols>
  <sheetData>
    <row r="1" ht="21.75" customHeight="1">
      <c r="A1" s="1" t="s">
        <v>175</v>
      </c>
    </row>
    <row r="2" ht="15" customHeight="1">
      <c r="A2" s="2" t="s">
        <v>1</v>
      </c>
    </row>
    <row r="3" ht="10.5" customHeight="1">
      <c r="A3" s="2" t="s">
        <v>50</v>
      </c>
    </row>
    <row r="4" spans="1:9" ht="15" customHeight="1">
      <c r="A4" s="3" t="s">
        <v>51</v>
      </c>
      <c r="B4" s="3" t="s">
        <v>52</v>
      </c>
      <c r="C4" s="4" t="s">
        <v>176</v>
      </c>
      <c r="D4" s="5"/>
      <c r="E4" s="3" t="s">
        <v>177</v>
      </c>
      <c r="F4" s="4" t="s">
        <v>178</v>
      </c>
      <c r="G4" s="6"/>
      <c r="H4" s="6"/>
      <c r="I4" s="5"/>
    </row>
    <row r="5" spans="1:9" ht="15" customHeight="1">
      <c r="A5" s="7"/>
      <c r="B5" s="7"/>
      <c r="C5" s="3" t="s">
        <v>60</v>
      </c>
      <c r="D5" s="3" t="s">
        <v>61</v>
      </c>
      <c r="E5" s="7"/>
      <c r="F5" s="3" t="s">
        <v>179</v>
      </c>
      <c r="G5" s="3" t="s">
        <v>154</v>
      </c>
      <c r="H5" s="4" t="s">
        <v>155</v>
      </c>
      <c r="I5" s="5"/>
    </row>
    <row r="6" spans="1:9" ht="12.75">
      <c r="A6" s="8"/>
      <c r="B6" s="8"/>
      <c r="C6" s="8"/>
      <c r="D6" s="8"/>
      <c r="E6" s="8"/>
      <c r="F6" s="8"/>
      <c r="G6" s="8"/>
      <c r="H6" s="9" t="s">
        <v>180</v>
      </c>
      <c r="I6" s="9" t="s">
        <v>181</v>
      </c>
    </row>
    <row r="7" spans="1:9" ht="12.75">
      <c r="A7" s="10" t="s">
        <v>54</v>
      </c>
      <c r="B7" s="10"/>
      <c r="C7" s="10"/>
      <c r="D7" s="10"/>
      <c r="E7" s="13">
        <f>E8</f>
        <v>2508.39</v>
      </c>
      <c r="F7" s="13">
        <f>F8</f>
        <v>2213.76</v>
      </c>
      <c r="G7" s="13">
        <f>G8</f>
        <v>1191.63</v>
      </c>
      <c r="H7" s="13">
        <f>H8</f>
        <v>1022.1300000000001</v>
      </c>
      <c r="I7" s="10"/>
    </row>
    <row r="8" spans="1:9" ht="39">
      <c r="A8" s="10" t="s">
        <v>62</v>
      </c>
      <c r="B8" s="14" t="s">
        <v>1</v>
      </c>
      <c r="C8" s="10"/>
      <c r="D8" s="10"/>
      <c r="E8" s="13">
        <f>E9+E21+E24+E35+E48+E68+E41+E65+E71</f>
        <v>2508.39</v>
      </c>
      <c r="F8" s="13">
        <f>F9+F21+F24+F35+F48+F68+F41</f>
        <v>2213.76</v>
      </c>
      <c r="G8" s="13">
        <f>G9+G21+G24+G35+G48+G68+G41</f>
        <v>1191.63</v>
      </c>
      <c r="H8" s="13">
        <f>H9+H21+H24+H35+H48+H68+H41</f>
        <v>1022.1300000000001</v>
      </c>
      <c r="I8" s="10"/>
    </row>
    <row r="9" spans="1:9" ht="12.75">
      <c r="A9" s="10"/>
      <c r="B9" s="10"/>
      <c r="C9" s="10" t="s">
        <v>63</v>
      </c>
      <c r="D9" s="10" t="s">
        <v>64</v>
      </c>
      <c r="E9" s="13">
        <f>E10+E12+E15+E17+E19</f>
        <v>483.89</v>
      </c>
      <c r="F9" s="13">
        <f>F10+F12+F15+F17+F19</f>
        <v>625.4399999999999</v>
      </c>
      <c r="G9" s="13">
        <f>G10+G12+G15+G17+G19</f>
        <v>625.4399999999999</v>
      </c>
      <c r="H9" s="15"/>
      <c r="I9" s="10"/>
    </row>
    <row r="10" spans="1:13" ht="12.75">
      <c r="A10" s="10"/>
      <c r="B10" s="10"/>
      <c r="C10" s="10" t="s">
        <v>65</v>
      </c>
      <c r="D10" s="10" t="s">
        <v>66</v>
      </c>
      <c r="E10" s="20">
        <v>16.22</v>
      </c>
      <c r="F10" s="13">
        <f aca="true" t="shared" si="0" ref="F10:F70">G10+H10</f>
        <v>16.57</v>
      </c>
      <c r="G10" s="13">
        <f>G11</f>
        <v>16.57</v>
      </c>
      <c r="H10" s="15"/>
      <c r="I10" s="10"/>
      <c r="J10" s="28"/>
      <c r="K10" s="28"/>
      <c r="L10" s="28"/>
      <c r="M10" s="28"/>
    </row>
    <row r="11" spans="1:9" ht="12.75">
      <c r="A11" s="10"/>
      <c r="B11" s="10"/>
      <c r="C11" s="10" t="s">
        <v>67</v>
      </c>
      <c r="D11" s="10" t="s">
        <v>68</v>
      </c>
      <c r="E11" s="20">
        <v>16.22</v>
      </c>
      <c r="F11" s="13">
        <f t="shared" si="0"/>
        <v>16.57</v>
      </c>
      <c r="G11" s="13">
        <v>16.57</v>
      </c>
      <c r="H11" s="15"/>
      <c r="I11" s="10"/>
    </row>
    <row r="12" spans="1:9" ht="12.75">
      <c r="A12" s="10"/>
      <c r="B12" s="10"/>
      <c r="C12" s="10" t="s">
        <v>69</v>
      </c>
      <c r="D12" s="10" t="s">
        <v>70</v>
      </c>
      <c r="E12" s="20">
        <v>324.04</v>
      </c>
      <c r="F12" s="13">
        <f t="shared" si="0"/>
        <v>462.68999999999994</v>
      </c>
      <c r="G12" s="13">
        <f>G13</f>
        <v>462.68999999999994</v>
      </c>
      <c r="H12" s="15"/>
      <c r="I12" s="10"/>
    </row>
    <row r="13" spans="1:9" ht="12.75">
      <c r="A13" s="10"/>
      <c r="B13" s="10"/>
      <c r="C13" s="10" t="s">
        <v>71</v>
      </c>
      <c r="D13" s="10" t="s">
        <v>68</v>
      </c>
      <c r="E13" s="20">
        <v>319.04</v>
      </c>
      <c r="F13" s="13">
        <f t="shared" si="0"/>
        <v>462.68999999999994</v>
      </c>
      <c r="G13" s="13">
        <f>226.92+211.75+24.02</f>
        <v>462.68999999999994</v>
      </c>
      <c r="H13" s="15"/>
      <c r="I13" s="10"/>
    </row>
    <row r="14" spans="1:9" ht="12.75">
      <c r="A14" s="10"/>
      <c r="B14" s="10"/>
      <c r="C14" s="10"/>
      <c r="D14" s="21" t="s">
        <v>72</v>
      </c>
      <c r="E14" s="20">
        <v>5</v>
      </c>
      <c r="F14" s="13"/>
      <c r="G14" s="13"/>
      <c r="H14" s="15"/>
      <c r="I14" s="10"/>
    </row>
    <row r="15" spans="1:9" ht="12.75">
      <c r="A15" s="10"/>
      <c r="B15" s="10"/>
      <c r="C15" s="10" t="s">
        <v>73</v>
      </c>
      <c r="D15" s="10" t="s">
        <v>74</v>
      </c>
      <c r="E15" s="20">
        <v>48.2</v>
      </c>
      <c r="F15" s="13">
        <f t="shared" si="0"/>
        <v>49.58</v>
      </c>
      <c r="G15" s="13">
        <v>49.58</v>
      </c>
      <c r="H15" s="15"/>
      <c r="I15" s="10"/>
    </row>
    <row r="16" spans="1:9" ht="12.75">
      <c r="A16" s="10"/>
      <c r="B16" s="10"/>
      <c r="C16" s="10" t="s">
        <v>75</v>
      </c>
      <c r="D16" s="10" t="s">
        <v>68</v>
      </c>
      <c r="E16" s="20">
        <v>48.2</v>
      </c>
      <c r="F16" s="13">
        <f t="shared" si="0"/>
        <v>49.58</v>
      </c>
      <c r="G16" s="13">
        <v>49.58</v>
      </c>
      <c r="H16" s="15"/>
      <c r="I16" s="10"/>
    </row>
    <row r="17" spans="1:9" ht="12.75">
      <c r="A17" s="10"/>
      <c r="B17" s="10"/>
      <c r="C17" s="10" t="s">
        <v>76</v>
      </c>
      <c r="D17" s="10" t="s">
        <v>77</v>
      </c>
      <c r="E17" s="20">
        <v>11.01</v>
      </c>
      <c r="F17" s="13">
        <f t="shared" si="0"/>
        <v>11.09</v>
      </c>
      <c r="G17" s="13">
        <v>11.09</v>
      </c>
      <c r="H17" s="15"/>
      <c r="I17" s="10"/>
    </row>
    <row r="18" spans="1:9" ht="12.75">
      <c r="A18" s="10"/>
      <c r="B18" s="10"/>
      <c r="C18" s="10" t="s">
        <v>78</v>
      </c>
      <c r="D18" s="10" t="s">
        <v>68</v>
      </c>
      <c r="E18" s="20">
        <v>11.01</v>
      </c>
      <c r="F18" s="13">
        <f t="shared" si="0"/>
        <v>11.09</v>
      </c>
      <c r="G18" s="13">
        <v>11.09</v>
      </c>
      <c r="H18" s="15"/>
      <c r="I18" s="10"/>
    </row>
    <row r="19" spans="1:9" ht="12.75">
      <c r="A19" s="10"/>
      <c r="B19" s="10"/>
      <c r="C19" s="10" t="s">
        <v>79</v>
      </c>
      <c r="D19" s="10" t="s">
        <v>80</v>
      </c>
      <c r="E19" s="20">
        <v>84.42</v>
      </c>
      <c r="F19" s="13">
        <f t="shared" si="0"/>
        <v>85.51</v>
      </c>
      <c r="G19" s="13">
        <v>85.51</v>
      </c>
      <c r="H19" s="15"/>
      <c r="I19" s="10"/>
    </row>
    <row r="20" spans="1:9" ht="12.75">
      <c r="A20" s="10"/>
      <c r="B20" s="10"/>
      <c r="C20" s="10" t="s">
        <v>81</v>
      </c>
      <c r="D20" s="10" t="s">
        <v>68</v>
      </c>
      <c r="E20" s="20">
        <v>84.42</v>
      </c>
      <c r="F20" s="13">
        <f t="shared" si="0"/>
        <v>85.51</v>
      </c>
      <c r="G20" s="13">
        <v>85.51</v>
      </c>
      <c r="H20" s="15"/>
      <c r="I20" s="10"/>
    </row>
    <row r="21" spans="1:9" ht="12.75">
      <c r="A21" s="10"/>
      <c r="B21" s="10"/>
      <c r="C21" s="10" t="s">
        <v>82</v>
      </c>
      <c r="D21" s="10" t="s">
        <v>83</v>
      </c>
      <c r="E21" s="20">
        <v>34.89</v>
      </c>
      <c r="F21" s="13">
        <f t="shared" si="0"/>
        <v>35.49</v>
      </c>
      <c r="G21" s="13">
        <v>35.49</v>
      </c>
      <c r="H21" s="15"/>
      <c r="I21" s="10"/>
    </row>
    <row r="22" spans="1:9" ht="12.75">
      <c r="A22" s="10"/>
      <c r="B22" s="10"/>
      <c r="C22" s="10" t="s">
        <v>84</v>
      </c>
      <c r="D22" s="10" t="s">
        <v>85</v>
      </c>
      <c r="E22" s="20">
        <v>34.89</v>
      </c>
      <c r="F22" s="13">
        <f t="shared" si="0"/>
        <v>35.49</v>
      </c>
      <c r="G22" s="13">
        <v>35.49</v>
      </c>
      <c r="H22" s="15"/>
      <c r="I22" s="10"/>
    </row>
    <row r="23" spans="1:9" ht="12.75">
      <c r="A23" s="10"/>
      <c r="B23" s="10"/>
      <c r="C23" s="10" t="s">
        <v>86</v>
      </c>
      <c r="D23" s="10" t="s">
        <v>87</v>
      </c>
      <c r="E23" s="20">
        <v>34.89</v>
      </c>
      <c r="F23" s="13">
        <f t="shared" si="0"/>
        <v>35.49</v>
      </c>
      <c r="G23" s="13">
        <v>35.49</v>
      </c>
      <c r="H23" s="15"/>
      <c r="I23" s="10"/>
    </row>
    <row r="24" spans="1:9" ht="12.75">
      <c r="A24" s="10"/>
      <c r="B24" s="10"/>
      <c r="C24" s="10" t="s">
        <v>88</v>
      </c>
      <c r="D24" s="10" t="s">
        <v>89</v>
      </c>
      <c r="E24" s="20">
        <v>224.87</v>
      </c>
      <c r="F24" s="13">
        <f t="shared" si="0"/>
        <v>229.07</v>
      </c>
      <c r="G24" s="13">
        <f>G25+G27+G33</f>
        <v>229.07</v>
      </c>
      <c r="H24" s="15"/>
      <c r="I24" s="10"/>
    </row>
    <row r="25" spans="1:9" ht="12.75">
      <c r="A25" s="10"/>
      <c r="B25" s="10"/>
      <c r="C25" s="10" t="s">
        <v>90</v>
      </c>
      <c r="D25" s="10" t="s">
        <v>91</v>
      </c>
      <c r="E25" s="20">
        <v>55.62</v>
      </c>
      <c r="F25" s="13">
        <f t="shared" si="0"/>
        <v>56.39</v>
      </c>
      <c r="G25" s="13">
        <v>56.39</v>
      </c>
      <c r="H25" s="15"/>
      <c r="I25" s="10"/>
    </row>
    <row r="26" spans="1:9" ht="12.75">
      <c r="A26" s="10"/>
      <c r="B26" s="10"/>
      <c r="C26" s="10" t="s">
        <v>92</v>
      </c>
      <c r="D26" s="10" t="s">
        <v>93</v>
      </c>
      <c r="E26" s="20">
        <v>55.62</v>
      </c>
      <c r="F26" s="13">
        <f t="shared" si="0"/>
        <v>56.39</v>
      </c>
      <c r="G26" s="13">
        <v>56.39</v>
      </c>
      <c r="H26" s="15"/>
      <c r="I26" s="10"/>
    </row>
    <row r="27" spans="1:9" ht="12.75">
      <c r="A27" s="10"/>
      <c r="B27" s="10"/>
      <c r="C27" s="10" t="s">
        <v>94</v>
      </c>
      <c r="D27" s="10" t="s">
        <v>95</v>
      </c>
      <c r="E27" s="22">
        <v>164.25</v>
      </c>
      <c r="F27" s="13">
        <f t="shared" si="0"/>
        <v>166.68</v>
      </c>
      <c r="G27" s="13">
        <v>166.68</v>
      </c>
      <c r="H27" s="15"/>
      <c r="I27" s="10"/>
    </row>
    <row r="28" spans="1:9" ht="12.75">
      <c r="A28" s="10"/>
      <c r="B28" s="10"/>
      <c r="C28" s="10" t="s">
        <v>182</v>
      </c>
      <c r="D28" s="10" t="s">
        <v>183</v>
      </c>
      <c r="E28" s="22">
        <v>8.57</v>
      </c>
      <c r="F28" s="13">
        <f t="shared" si="0"/>
        <v>0</v>
      </c>
      <c r="G28" s="13"/>
      <c r="H28" s="15"/>
      <c r="I28" s="10"/>
    </row>
    <row r="29" spans="1:9" ht="12.75">
      <c r="A29" s="10"/>
      <c r="B29" s="10"/>
      <c r="C29" s="10" t="s">
        <v>184</v>
      </c>
      <c r="D29" s="10" t="s">
        <v>185</v>
      </c>
      <c r="E29" s="22">
        <v>1.22</v>
      </c>
      <c r="F29" s="13">
        <f t="shared" si="0"/>
        <v>0</v>
      </c>
      <c r="G29" s="13"/>
      <c r="H29" s="15"/>
      <c r="I29" s="10"/>
    </row>
    <row r="30" spans="1:9" ht="12.75">
      <c r="A30" s="10"/>
      <c r="B30" s="10"/>
      <c r="C30" s="10" t="s">
        <v>96</v>
      </c>
      <c r="D30" s="10" t="s">
        <v>97</v>
      </c>
      <c r="E30" s="22">
        <v>70.79</v>
      </c>
      <c r="F30" s="13">
        <f t="shared" si="0"/>
        <v>78.37</v>
      </c>
      <c r="G30" s="13">
        <v>78.37</v>
      </c>
      <c r="H30" s="15"/>
      <c r="I30" s="10"/>
    </row>
    <row r="31" spans="1:9" ht="12.75">
      <c r="A31" s="10"/>
      <c r="B31" s="10"/>
      <c r="C31" s="10" t="s">
        <v>98</v>
      </c>
      <c r="D31" s="10" t="s">
        <v>99</v>
      </c>
      <c r="E31" s="22">
        <v>28.32</v>
      </c>
      <c r="F31" s="13">
        <f t="shared" si="0"/>
        <v>31.35</v>
      </c>
      <c r="G31" s="13">
        <v>31.35</v>
      </c>
      <c r="H31" s="15"/>
      <c r="I31" s="10"/>
    </row>
    <row r="32" spans="1:9" ht="12.75">
      <c r="A32" s="10"/>
      <c r="B32" s="10"/>
      <c r="C32" s="23" t="s">
        <v>100</v>
      </c>
      <c r="D32" s="21" t="s">
        <v>101</v>
      </c>
      <c r="E32" s="22">
        <v>55.35</v>
      </c>
      <c r="F32" s="13">
        <f t="shared" si="0"/>
        <v>56.97</v>
      </c>
      <c r="G32" s="13">
        <v>56.97</v>
      </c>
      <c r="H32" s="15"/>
      <c r="I32" s="10"/>
    </row>
    <row r="33" spans="1:9" ht="12.75">
      <c r="A33" s="10"/>
      <c r="B33" s="10"/>
      <c r="C33" s="23" t="s">
        <v>102</v>
      </c>
      <c r="D33" s="21" t="s">
        <v>103</v>
      </c>
      <c r="E33" s="22">
        <v>5</v>
      </c>
      <c r="F33" s="13">
        <f t="shared" si="0"/>
        <v>6</v>
      </c>
      <c r="G33" s="13">
        <v>6</v>
      </c>
      <c r="H33" s="15"/>
      <c r="I33" s="10"/>
    </row>
    <row r="34" spans="1:9" ht="12.75">
      <c r="A34" s="10"/>
      <c r="B34" s="10"/>
      <c r="C34" s="23" t="s">
        <v>104</v>
      </c>
      <c r="D34" s="21" t="s">
        <v>105</v>
      </c>
      <c r="E34" s="22">
        <v>5</v>
      </c>
      <c r="F34" s="13">
        <f t="shared" si="0"/>
        <v>6</v>
      </c>
      <c r="G34" s="13">
        <v>6</v>
      </c>
      <c r="H34" s="15"/>
      <c r="I34" s="10"/>
    </row>
    <row r="35" spans="1:9" ht="12.75">
      <c r="A35" s="10"/>
      <c r="B35" s="10"/>
      <c r="C35" s="10">
        <v>210</v>
      </c>
      <c r="D35" s="10" t="s">
        <v>106</v>
      </c>
      <c r="E35" s="22">
        <v>74.33</v>
      </c>
      <c r="F35" s="13">
        <f t="shared" si="0"/>
        <v>81.88</v>
      </c>
      <c r="G35" s="13">
        <f>G36+G38</f>
        <v>81.88</v>
      </c>
      <c r="H35" s="15"/>
      <c r="I35" s="10"/>
    </row>
    <row r="36" spans="1:9" ht="12.75">
      <c r="A36" s="10"/>
      <c r="B36" s="10"/>
      <c r="C36" s="10" t="s">
        <v>107</v>
      </c>
      <c r="D36" s="10" t="s">
        <v>108</v>
      </c>
      <c r="E36" s="22">
        <v>13.86</v>
      </c>
      <c r="F36" s="13">
        <f t="shared" si="0"/>
        <v>16.65</v>
      </c>
      <c r="G36" s="13">
        <v>16.65</v>
      </c>
      <c r="H36" s="15"/>
      <c r="I36" s="10"/>
    </row>
    <row r="37" spans="1:9" ht="12.75">
      <c r="A37" s="10"/>
      <c r="B37" s="10"/>
      <c r="C37" s="10" t="s">
        <v>109</v>
      </c>
      <c r="D37" s="10" t="s">
        <v>110</v>
      </c>
      <c r="E37" s="22">
        <v>13.86</v>
      </c>
      <c r="F37" s="13">
        <f t="shared" si="0"/>
        <v>16.65</v>
      </c>
      <c r="G37" s="13">
        <v>16.65</v>
      </c>
      <c r="H37" s="15"/>
      <c r="I37" s="10"/>
    </row>
    <row r="38" spans="1:9" ht="12.75">
      <c r="A38" s="10"/>
      <c r="B38" s="10"/>
      <c r="C38" s="10" t="s">
        <v>111</v>
      </c>
      <c r="D38" s="10" t="s">
        <v>112</v>
      </c>
      <c r="E38" s="22">
        <v>60.47</v>
      </c>
      <c r="F38" s="13">
        <f t="shared" si="0"/>
        <v>65.23</v>
      </c>
      <c r="G38" s="13">
        <v>65.23</v>
      </c>
      <c r="H38" s="15"/>
      <c r="I38" s="10"/>
    </row>
    <row r="39" spans="1:9" ht="12.75">
      <c r="A39" s="10"/>
      <c r="B39" s="10"/>
      <c r="C39" s="10" t="s">
        <v>113</v>
      </c>
      <c r="D39" s="10" t="s">
        <v>114</v>
      </c>
      <c r="E39" s="22">
        <v>60.47</v>
      </c>
      <c r="F39" s="13">
        <f t="shared" si="0"/>
        <v>41.06</v>
      </c>
      <c r="G39" s="13">
        <v>41.06</v>
      </c>
      <c r="H39" s="15"/>
      <c r="I39" s="10"/>
    </row>
    <row r="40" spans="1:9" ht="12.75">
      <c r="A40" s="10"/>
      <c r="B40" s="10"/>
      <c r="C40" s="10">
        <v>2101102</v>
      </c>
      <c r="D40" s="10" t="s">
        <v>115</v>
      </c>
      <c r="E40" s="22"/>
      <c r="F40" s="13">
        <f t="shared" si="0"/>
        <v>24.17</v>
      </c>
      <c r="G40" s="13">
        <v>24.17</v>
      </c>
      <c r="H40" s="15"/>
      <c r="I40" s="10"/>
    </row>
    <row r="41" spans="1:9" ht="12.75">
      <c r="A41" s="10"/>
      <c r="B41" s="10"/>
      <c r="C41" s="24">
        <v>212</v>
      </c>
      <c r="D41" s="21" t="s">
        <v>116</v>
      </c>
      <c r="E41" s="22">
        <f>E42+E44+E46</f>
        <v>382.5</v>
      </c>
      <c r="F41" s="13">
        <f t="shared" si="0"/>
        <v>118</v>
      </c>
      <c r="G41" s="13"/>
      <c r="H41" s="15">
        <v>118</v>
      </c>
      <c r="I41" s="10"/>
    </row>
    <row r="42" spans="1:9" ht="12.75">
      <c r="A42" s="10"/>
      <c r="B42" s="10"/>
      <c r="C42" s="23" t="s">
        <v>117</v>
      </c>
      <c r="D42" s="25" t="s">
        <v>118</v>
      </c>
      <c r="E42" s="20">
        <v>48</v>
      </c>
      <c r="F42" s="13">
        <f t="shared" si="0"/>
        <v>118</v>
      </c>
      <c r="G42" s="13"/>
      <c r="H42" s="15">
        <v>118</v>
      </c>
      <c r="I42" s="10"/>
    </row>
    <row r="43" spans="1:9" ht="12.75">
      <c r="A43" s="10"/>
      <c r="B43" s="10"/>
      <c r="C43" s="23" t="s">
        <v>119</v>
      </c>
      <c r="D43" s="25" t="s">
        <v>120</v>
      </c>
      <c r="E43" s="20">
        <v>48</v>
      </c>
      <c r="F43" s="13">
        <f t="shared" si="0"/>
        <v>118</v>
      </c>
      <c r="G43" s="13"/>
      <c r="H43" s="15">
        <v>118</v>
      </c>
      <c r="I43" s="10"/>
    </row>
    <row r="44" spans="1:9" ht="12.75">
      <c r="A44" s="10"/>
      <c r="B44" s="10"/>
      <c r="C44" s="23" t="s">
        <v>186</v>
      </c>
      <c r="D44" s="21" t="s">
        <v>187</v>
      </c>
      <c r="E44" s="20">
        <v>184.5</v>
      </c>
      <c r="F44" s="13"/>
      <c r="G44" s="13"/>
      <c r="H44" s="15"/>
      <c r="I44" s="10"/>
    </row>
    <row r="45" spans="1:9" ht="12.75">
      <c r="A45" s="10"/>
      <c r="B45" s="10"/>
      <c r="C45" s="23" t="s">
        <v>188</v>
      </c>
      <c r="D45" s="21" t="s">
        <v>189</v>
      </c>
      <c r="E45" s="20">
        <v>184.5</v>
      </c>
      <c r="F45" s="13"/>
      <c r="G45" s="13"/>
      <c r="H45" s="15"/>
      <c r="I45" s="10"/>
    </row>
    <row r="46" spans="1:9" ht="12.75">
      <c r="A46" s="10"/>
      <c r="B46" s="10"/>
      <c r="C46" s="23" t="s">
        <v>190</v>
      </c>
      <c r="D46" s="21" t="s">
        <v>191</v>
      </c>
      <c r="E46" s="20">
        <v>150</v>
      </c>
      <c r="F46" s="13"/>
      <c r="G46" s="13"/>
      <c r="H46" s="15"/>
      <c r="I46" s="10"/>
    </row>
    <row r="47" spans="1:9" ht="12.75">
      <c r="A47" s="10"/>
      <c r="B47" s="10"/>
      <c r="C47" s="23" t="s">
        <v>192</v>
      </c>
      <c r="D47" s="21" t="s">
        <v>193</v>
      </c>
      <c r="E47" s="20">
        <v>150</v>
      </c>
      <c r="F47" s="13"/>
      <c r="G47" s="13"/>
      <c r="H47" s="15"/>
      <c r="I47" s="10"/>
    </row>
    <row r="48" spans="1:9" ht="12.75">
      <c r="A48" s="10"/>
      <c r="B48" s="10"/>
      <c r="C48" s="10" t="s">
        <v>121</v>
      </c>
      <c r="D48" s="10" t="s">
        <v>122</v>
      </c>
      <c r="E48" s="20">
        <f>E49+E52+E54+E58+E62</f>
        <v>1220.43</v>
      </c>
      <c r="F48" s="13">
        <f t="shared" si="0"/>
        <v>1076.8600000000001</v>
      </c>
      <c r="G48" s="13">
        <f>G49+G52</f>
        <v>172.73000000000002</v>
      </c>
      <c r="H48" s="15">
        <f>H49+H54+H58+H62</f>
        <v>904.1300000000001</v>
      </c>
      <c r="I48" s="10"/>
    </row>
    <row r="49" spans="1:9" ht="12.75">
      <c r="A49" s="10"/>
      <c r="B49" s="10"/>
      <c r="C49" s="10" t="s">
        <v>123</v>
      </c>
      <c r="D49" s="10" t="s">
        <v>124</v>
      </c>
      <c r="E49" s="20">
        <v>126.77000000000001</v>
      </c>
      <c r="F49" s="13">
        <f t="shared" si="0"/>
        <v>249.36</v>
      </c>
      <c r="G49" s="13">
        <v>149.36</v>
      </c>
      <c r="H49" s="15">
        <v>100</v>
      </c>
      <c r="I49" s="10"/>
    </row>
    <row r="50" spans="1:9" ht="12.75">
      <c r="A50" s="10"/>
      <c r="B50" s="10"/>
      <c r="C50" s="10" t="s">
        <v>125</v>
      </c>
      <c r="D50" s="10" t="s">
        <v>126</v>
      </c>
      <c r="E50" s="20">
        <v>126.77000000000001</v>
      </c>
      <c r="F50" s="13">
        <f t="shared" si="0"/>
        <v>149.36</v>
      </c>
      <c r="G50" s="13">
        <v>149.36</v>
      </c>
      <c r="H50" s="15"/>
      <c r="I50" s="10"/>
    </row>
    <row r="51" spans="1:9" ht="12.75">
      <c r="A51" s="10"/>
      <c r="B51" s="10"/>
      <c r="C51" s="10">
        <v>2130199</v>
      </c>
      <c r="D51" s="10" t="s">
        <v>127</v>
      </c>
      <c r="E51" s="15"/>
      <c r="F51" s="13">
        <f t="shared" si="0"/>
        <v>100</v>
      </c>
      <c r="G51" s="13"/>
      <c r="H51" s="15">
        <v>100</v>
      </c>
      <c r="I51" s="10"/>
    </row>
    <row r="52" spans="1:9" ht="12.75">
      <c r="A52" s="10"/>
      <c r="B52" s="10"/>
      <c r="C52" s="10" t="s">
        <v>128</v>
      </c>
      <c r="D52" s="10" t="s">
        <v>129</v>
      </c>
      <c r="E52" s="20">
        <v>23.06</v>
      </c>
      <c r="F52" s="13">
        <f t="shared" si="0"/>
        <v>23.37</v>
      </c>
      <c r="G52" s="13">
        <v>23.37</v>
      </c>
      <c r="H52" s="15"/>
      <c r="I52" s="10"/>
    </row>
    <row r="53" spans="1:9" ht="12.75">
      <c r="A53" s="10"/>
      <c r="B53" s="10"/>
      <c r="C53" s="10" t="s">
        <v>130</v>
      </c>
      <c r="D53" s="10" t="s">
        <v>131</v>
      </c>
      <c r="E53" s="20">
        <v>23.06</v>
      </c>
      <c r="F53" s="13">
        <f t="shared" si="0"/>
        <v>23.37</v>
      </c>
      <c r="G53" s="13">
        <v>23.37</v>
      </c>
      <c r="H53" s="15"/>
      <c r="I53" s="10"/>
    </row>
    <row r="54" spans="1:9" ht="12.75">
      <c r="A54" s="10"/>
      <c r="B54" s="10"/>
      <c r="C54" s="26" t="s">
        <v>132</v>
      </c>
      <c r="D54" s="26" t="s">
        <v>133</v>
      </c>
      <c r="E54" s="15">
        <f>SUM(E55:E57)</f>
        <v>14.01</v>
      </c>
      <c r="F54" s="13">
        <f t="shared" si="0"/>
        <v>1.5</v>
      </c>
      <c r="G54" s="13"/>
      <c r="H54" s="15">
        <v>1.5</v>
      </c>
      <c r="I54" s="10"/>
    </row>
    <row r="55" spans="1:9" ht="12.75">
      <c r="A55" s="10"/>
      <c r="B55" s="10"/>
      <c r="C55" s="23" t="s">
        <v>134</v>
      </c>
      <c r="D55" s="21" t="s">
        <v>135</v>
      </c>
      <c r="E55" s="20">
        <v>1.5</v>
      </c>
      <c r="F55" s="13">
        <f t="shared" si="0"/>
        <v>1.5</v>
      </c>
      <c r="G55" s="13"/>
      <c r="H55" s="15">
        <v>1.5</v>
      </c>
      <c r="I55" s="10"/>
    </row>
    <row r="56" spans="1:9" ht="12.75">
      <c r="A56" s="10"/>
      <c r="B56" s="10"/>
      <c r="C56" s="21" t="s">
        <v>194</v>
      </c>
      <c r="D56" s="21" t="s">
        <v>195</v>
      </c>
      <c r="E56" s="20">
        <v>11.01</v>
      </c>
      <c r="F56" s="13"/>
      <c r="G56" s="13"/>
      <c r="H56" s="15"/>
      <c r="I56" s="10"/>
    </row>
    <row r="57" spans="1:9" ht="12.75">
      <c r="A57" s="10"/>
      <c r="B57" s="10"/>
      <c r="C57" s="23" t="s">
        <v>196</v>
      </c>
      <c r="D57" s="21" t="s">
        <v>197</v>
      </c>
      <c r="E57" s="20">
        <v>1.5</v>
      </c>
      <c r="F57" s="13"/>
      <c r="G57" s="13"/>
      <c r="H57" s="15"/>
      <c r="I57" s="10"/>
    </row>
    <row r="58" spans="1:9" ht="12.75">
      <c r="A58" s="10"/>
      <c r="B58" s="10"/>
      <c r="C58" s="21">
        <v>21305</v>
      </c>
      <c r="D58" s="21" t="s">
        <v>136</v>
      </c>
      <c r="E58" s="15">
        <v>632</v>
      </c>
      <c r="F58" s="13">
        <f t="shared" si="0"/>
        <v>517.6800000000001</v>
      </c>
      <c r="G58" s="13"/>
      <c r="H58" s="15">
        <f>SUM(H59:H61)</f>
        <v>517.6800000000001</v>
      </c>
      <c r="I58" s="10"/>
    </row>
    <row r="59" spans="1:9" ht="12.75">
      <c r="A59" s="10"/>
      <c r="B59" s="10"/>
      <c r="C59" s="23" t="s">
        <v>137</v>
      </c>
      <c r="D59" s="21" t="s">
        <v>138</v>
      </c>
      <c r="E59" s="20">
        <v>632</v>
      </c>
      <c r="F59" s="13">
        <f t="shared" si="0"/>
        <v>203</v>
      </c>
      <c r="G59" s="13"/>
      <c r="H59" s="15">
        <v>203</v>
      </c>
      <c r="I59" s="10"/>
    </row>
    <row r="60" spans="1:9" ht="12.75">
      <c r="A60" s="10"/>
      <c r="B60" s="10"/>
      <c r="C60" s="23" t="s">
        <v>139</v>
      </c>
      <c r="D60" s="21" t="s">
        <v>140</v>
      </c>
      <c r="E60" s="15"/>
      <c r="F60" s="13">
        <f t="shared" si="0"/>
        <v>308.93</v>
      </c>
      <c r="G60" s="13"/>
      <c r="H60" s="15">
        <v>308.93</v>
      </c>
      <c r="I60" s="10"/>
    </row>
    <row r="61" spans="1:9" ht="12.75">
      <c r="A61" s="10"/>
      <c r="B61" s="10"/>
      <c r="C61" s="23" t="s">
        <v>141</v>
      </c>
      <c r="D61" s="21" t="s">
        <v>142</v>
      </c>
      <c r="E61" s="15"/>
      <c r="F61" s="13">
        <f t="shared" si="0"/>
        <v>5.75</v>
      </c>
      <c r="G61" s="13"/>
      <c r="H61" s="15">
        <v>5.75</v>
      </c>
      <c r="I61" s="10"/>
    </row>
    <row r="62" spans="1:9" ht="12.75">
      <c r="A62" s="10"/>
      <c r="B62" s="10"/>
      <c r="C62" s="27" t="s">
        <v>143</v>
      </c>
      <c r="D62" s="21" t="s">
        <v>144</v>
      </c>
      <c r="E62" s="20">
        <v>424.59</v>
      </c>
      <c r="F62" s="13">
        <f t="shared" si="0"/>
        <v>284.95</v>
      </c>
      <c r="G62" s="13"/>
      <c r="H62" s="15">
        <v>284.95</v>
      </c>
      <c r="I62" s="10"/>
    </row>
    <row r="63" spans="1:9" ht="12.75">
      <c r="A63" s="10"/>
      <c r="B63" s="10"/>
      <c r="C63" s="23" t="s">
        <v>198</v>
      </c>
      <c r="D63" s="21" t="s">
        <v>199</v>
      </c>
      <c r="E63" s="20">
        <v>115</v>
      </c>
      <c r="F63" s="13"/>
      <c r="G63" s="13"/>
      <c r="H63" s="15"/>
      <c r="I63" s="10"/>
    </row>
    <row r="64" spans="1:11" ht="12.75">
      <c r="A64" s="10"/>
      <c r="B64" s="10"/>
      <c r="C64" s="23" t="s">
        <v>145</v>
      </c>
      <c r="D64" s="21" t="s">
        <v>146</v>
      </c>
      <c r="E64" s="20">
        <v>309.59</v>
      </c>
      <c r="F64" s="13">
        <f t="shared" si="0"/>
        <v>284.95</v>
      </c>
      <c r="G64" s="13"/>
      <c r="H64" s="15">
        <v>284.95</v>
      </c>
      <c r="I64" s="10"/>
      <c r="K64" s="19"/>
    </row>
    <row r="65" spans="1:11" ht="12.75">
      <c r="A65" s="10"/>
      <c r="B65" s="10"/>
      <c r="C65" s="23" t="s">
        <v>200</v>
      </c>
      <c r="D65" s="21" t="s">
        <v>201</v>
      </c>
      <c r="E65" s="20">
        <v>5</v>
      </c>
      <c r="F65" s="13"/>
      <c r="G65" s="13"/>
      <c r="H65" s="15"/>
      <c r="I65" s="10"/>
      <c r="K65" s="19"/>
    </row>
    <row r="66" spans="1:11" ht="12.75">
      <c r="A66" s="10"/>
      <c r="B66" s="10"/>
      <c r="C66" s="23" t="s">
        <v>202</v>
      </c>
      <c r="D66" s="21" t="s">
        <v>203</v>
      </c>
      <c r="E66" s="20">
        <v>5</v>
      </c>
      <c r="F66" s="13"/>
      <c r="G66" s="13"/>
      <c r="H66" s="15"/>
      <c r="I66" s="10"/>
      <c r="K66" s="19"/>
    </row>
    <row r="67" spans="1:11" ht="12.75">
      <c r="A67" s="10"/>
      <c r="B67" s="10"/>
      <c r="C67" s="23" t="s">
        <v>204</v>
      </c>
      <c r="D67" s="21" t="s">
        <v>205</v>
      </c>
      <c r="E67" s="20">
        <v>5</v>
      </c>
      <c r="F67" s="13"/>
      <c r="G67" s="13"/>
      <c r="H67" s="15"/>
      <c r="I67" s="10"/>
      <c r="K67" s="19"/>
    </row>
    <row r="68" spans="1:9" ht="12.75">
      <c r="A68" s="10"/>
      <c r="B68" s="10"/>
      <c r="C68" s="10" t="s">
        <v>147</v>
      </c>
      <c r="D68" s="10" t="s">
        <v>148</v>
      </c>
      <c r="E68" s="15">
        <v>42.48</v>
      </c>
      <c r="F68" s="13">
        <f t="shared" si="0"/>
        <v>47.02</v>
      </c>
      <c r="G68" s="13">
        <v>47.02</v>
      </c>
      <c r="H68" s="15"/>
      <c r="I68" s="10"/>
    </row>
    <row r="69" spans="1:9" ht="12.75">
      <c r="A69" s="10"/>
      <c r="B69" s="29"/>
      <c r="C69" s="29" t="s">
        <v>149</v>
      </c>
      <c r="D69" s="29" t="s">
        <v>150</v>
      </c>
      <c r="E69" s="30">
        <v>42.48</v>
      </c>
      <c r="F69" s="31">
        <f t="shared" si="0"/>
        <v>47.02</v>
      </c>
      <c r="G69" s="31">
        <v>47.02</v>
      </c>
      <c r="H69" s="30"/>
      <c r="I69" s="29"/>
    </row>
    <row r="70" spans="1:9" ht="12.75">
      <c r="A70" s="32"/>
      <c r="B70" s="33"/>
      <c r="C70" s="33" t="s">
        <v>151</v>
      </c>
      <c r="D70" s="33" t="s">
        <v>152</v>
      </c>
      <c r="E70" s="34">
        <v>42.48</v>
      </c>
      <c r="F70" s="35">
        <f t="shared" si="0"/>
        <v>47.02</v>
      </c>
      <c r="G70" s="35">
        <v>47.02</v>
      </c>
      <c r="H70" s="34"/>
      <c r="I70" s="33"/>
    </row>
    <row r="71" spans="1:9" ht="12.75">
      <c r="A71" s="36"/>
      <c r="B71" s="36"/>
      <c r="C71" s="23">
        <v>229</v>
      </c>
      <c r="D71" s="37" t="s">
        <v>206</v>
      </c>
      <c r="E71" s="38">
        <v>40</v>
      </c>
      <c r="F71" s="38"/>
      <c r="G71" s="38"/>
      <c r="H71" s="38"/>
      <c r="I71" s="36"/>
    </row>
    <row r="72" spans="1:9" ht="12.75">
      <c r="A72" s="36"/>
      <c r="B72" s="36"/>
      <c r="C72" s="23" t="s">
        <v>207</v>
      </c>
      <c r="D72" s="37" t="s">
        <v>208</v>
      </c>
      <c r="E72" s="38">
        <v>40</v>
      </c>
      <c r="F72" s="38"/>
      <c r="G72" s="38"/>
      <c r="H72" s="38"/>
      <c r="I72" s="36"/>
    </row>
    <row r="73" spans="1:9" ht="12.75">
      <c r="A73" s="36"/>
      <c r="B73" s="36"/>
      <c r="C73" s="23" t="s">
        <v>209</v>
      </c>
      <c r="D73" s="37" t="s">
        <v>210</v>
      </c>
      <c r="E73" s="38">
        <v>40</v>
      </c>
      <c r="F73" s="38"/>
      <c r="G73" s="38"/>
      <c r="H73" s="38"/>
      <c r="I73" s="36"/>
    </row>
  </sheetData>
  <sheetProtection/>
  <mergeCells count="11">
    <mergeCell ref="A1:I1"/>
    <mergeCell ref="C4:D4"/>
    <mergeCell ref="F4:I4"/>
    <mergeCell ref="H5:I5"/>
    <mergeCell ref="A4:A6"/>
    <mergeCell ref="B4:B6"/>
    <mergeCell ref="C5:C6"/>
    <mergeCell ref="D5:D6"/>
    <mergeCell ref="E4:E6"/>
    <mergeCell ref="F5:F6"/>
    <mergeCell ref="G5:G6"/>
  </mergeCells>
  <printOptions/>
  <pageMargins left="0.3937007874015748" right="0.4724409448818898" top="0.5511811023622047" bottom="0.47" header="0.31496062992125984" footer="0.15748031496062992"/>
  <pageSetup fitToHeight="0" fitToWidth="0" horizontalDpi="300" verticalDpi="300" orientation="landscape" pageOrder="overThenDown" paperSize="9"/>
  <headerFooter alignWithMargins="0">
    <oddFooter>&amp;C&amp;"宋体,常规"共&amp;"Arial,常规"&amp;N&amp;"宋体,常规"页第&amp;"Arial,常规"&amp;P&amp;"宋体,常规"页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28">
      <selection activeCell="D31" sqref="D31"/>
    </sheetView>
  </sheetViews>
  <sheetFormatPr defaultColWidth="9.140625" defaultRowHeight="12.75"/>
  <cols>
    <col min="1" max="1" width="8.8515625" style="0" customWidth="1"/>
    <col min="2" max="2" width="12.28125" style="0" customWidth="1"/>
    <col min="3" max="3" width="16.421875" style="0" customWidth="1"/>
    <col min="4" max="4" width="29.57421875" style="0" customWidth="1"/>
    <col min="5" max="7" width="12.140625" style="0" customWidth="1"/>
    <col min="9" max="9" width="9.421875" style="0" bestFit="1" customWidth="1"/>
  </cols>
  <sheetData>
    <row r="1" ht="30" customHeight="1">
      <c r="A1" s="1" t="s">
        <v>211</v>
      </c>
    </row>
    <row r="2" spans="1:7" ht="15" customHeight="1">
      <c r="A2" s="12" t="s">
        <v>1</v>
      </c>
      <c r="B2" s="12"/>
      <c r="C2" s="12"/>
      <c r="D2" s="12"/>
      <c r="E2" s="12"/>
      <c r="F2" s="12"/>
      <c r="G2" s="12"/>
    </row>
    <row r="3" ht="15" customHeight="1">
      <c r="A3" s="2" t="s">
        <v>50</v>
      </c>
    </row>
    <row r="4" spans="1:7" ht="15" customHeight="1">
      <c r="A4" s="3" t="s">
        <v>51</v>
      </c>
      <c r="B4" s="3" t="s">
        <v>52</v>
      </c>
      <c r="C4" s="4" t="s">
        <v>212</v>
      </c>
      <c r="D4" s="5"/>
      <c r="E4" s="4" t="s">
        <v>213</v>
      </c>
      <c r="F4" s="6"/>
      <c r="G4" s="5"/>
    </row>
    <row r="5" spans="1:7" ht="12.75">
      <c r="A5" s="8"/>
      <c r="B5" s="8"/>
      <c r="C5" s="9" t="s">
        <v>60</v>
      </c>
      <c r="D5" s="9" t="s">
        <v>61</v>
      </c>
      <c r="E5" s="9" t="s">
        <v>54</v>
      </c>
      <c r="F5" s="9" t="s">
        <v>214</v>
      </c>
      <c r="G5" s="9" t="s">
        <v>215</v>
      </c>
    </row>
    <row r="6" spans="1:7" ht="12.75">
      <c r="A6" s="10" t="s">
        <v>54</v>
      </c>
      <c r="B6" s="10"/>
      <c r="C6" s="10"/>
      <c r="D6" s="10"/>
      <c r="E6" s="13">
        <f>E7</f>
        <v>1191.63</v>
      </c>
      <c r="F6" s="13">
        <f>F7</f>
        <v>903.6800000000001</v>
      </c>
      <c r="G6" s="13">
        <f>G7</f>
        <v>287.95</v>
      </c>
    </row>
    <row r="7" spans="1:7" ht="27" customHeight="1">
      <c r="A7" s="10" t="s">
        <v>62</v>
      </c>
      <c r="B7" s="14" t="s">
        <v>1</v>
      </c>
      <c r="C7" s="10"/>
      <c r="D7" s="10"/>
      <c r="E7" s="13">
        <f>E8+E20+E42</f>
        <v>1191.63</v>
      </c>
      <c r="F7" s="13">
        <f>F8+F20+F42</f>
        <v>903.6800000000001</v>
      </c>
      <c r="G7" s="13">
        <f>G8+G20+G42</f>
        <v>287.95</v>
      </c>
    </row>
    <row r="8" spans="1:7" ht="12.75">
      <c r="A8" s="10"/>
      <c r="B8" s="10"/>
      <c r="C8" s="10" t="s">
        <v>216</v>
      </c>
      <c r="D8" s="10" t="s">
        <v>217</v>
      </c>
      <c r="E8" s="13">
        <f>F8+G8</f>
        <v>783.5500000000001</v>
      </c>
      <c r="F8" s="13">
        <f>SUM(F9:F19)</f>
        <v>783.5500000000001</v>
      </c>
      <c r="G8" s="15"/>
    </row>
    <row r="9" spans="1:7" ht="12.75">
      <c r="A9" s="10"/>
      <c r="B9" s="10"/>
      <c r="C9" s="10" t="s">
        <v>218</v>
      </c>
      <c r="D9" s="10" t="s">
        <v>219</v>
      </c>
      <c r="E9" s="13">
        <f aca="true" t="shared" si="0" ref="E9:E47">F9+G9</f>
        <v>177.86</v>
      </c>
      <c r="F9" s="13">
        <v>177.86</v>
      </c>
      <c r="G9" s="15"/>
    </row>
    <row r="10" spans="1:7" ht="12.75">
      <c r="A10" s="10"/>
      <c r="B10" s="10"/>
      <c r="C10" s="10" t="s">
        <v>220</v>
      </c>
      <c r="D10" s="10" t="s">
        <v>221</v>
      </c>
      <c r="E10" s="13">
        <f t="shared" si="0"/>
        <v>122.81</v>
      </c>
      <c r="F10" s="13">
        <v>122.81</v>
      </c>
      <c r="G10" s="15"/>
    </row>
    <row r="11" spans="1:7" ht="12.75">
      <c r="A11" s="10"/>
      <c r="B11" s="10"/>
      <c r="C11" s="10" t="s">
        <v>222</v>
      </c>
      <c r="D11" s="10" t="s">
        <v>223</v>
      </c>
      <c r="E11" s="13">
        <f t="shared" si="0"/>
        <v>15.75</v>
      </c>
      <c r="F11" s="13">
        <v>15.75</v>
      </c>
      <c r="G11" s="15"/>
    </row>
    <row r="12" spans="1:7" ht="12.75">
      <c r="A12" s="10"/>
      <c r="B12" s="10"/>
      <c r="C12" s="10" t="s">
        <v>224</v>
      </c>
      <c r="D12" s="10" t="s">
        <v>225</v>
      </c>
      <c r="E12" s="13">
        <f t="shared" si="0"/>
        <v>120.91</v>
      </c>
      <c r="F12" s="13">
        <v>120.91</v>
      </c>
      <c r="G12" s="15"/>
    </row>
    <row r="13" spans="1:7" ht="12.75">
      <c r="A13" s="10"/>
      <c r="B13" s="10"/>
      <c r="C13" s="10" t="s">
        <v>226</v>
      </c>
      <c r="D13" s="10" t="s">
        <v>227</v>
      </c>
      <c r="E13" s="13">
        <f t="shared" si="0"/>
        <v>78.37</v>
      </c>
      <c r="F13" s="13">
        <v>78.37</v>
      </c>
      <c r="G13" s="15"/>
    </row>
    <row r="14" spans="1:7" ht="12.75">
      <c r="A14" s="10"/>
      <c r="B14" s="10"/>
      <c r="C14" s="10" t="s">
        <v>228</v>
      </c>
      <c r="D14" s="10" t="s">
        <v>229</v>
      </c>
      <c r="E14" s="13">
        <f t="shared" si="0"/>
        <v>31.35</v>
      </c>
      <c r="F14" s="13">
        <v>31.35</v>
      </c>
      <c r="G14" s="15"/>
    </row>
    <row r="15" spans="1:7" ht="12.75">
      <c r="A15" s="10"/>
      <c r="B15" s="10"/>
      <c r="C15" s="10" t="s">
        <v>230</v>
      </c>
      <c r="D15" s="10" t="s">
        <v>231</v>
      </c>
      <c r="E15" s="13">
        <f t="shared" si="0"/>
        <v>31.35</v>
      </c>
      <c r="F15" s="13">
        <v>31.35</v>
      </c>
      <c r="G15" s="15"/>
    </row>
    <row r="16" spans="1:7" ht="12.75">
      <c r="A16" s="10"/>
      <c r="B16" s="10"/>
      <c r="C16" s="10" t="s">
        <v>232</v>
      </c>
      <c r="D16" s="10" t="s">
        <v>233</v>
      </c>
      <c r="E16" s="13">
        <f t="shared" si="0"/>
        <v>6.73</v>
      </c>
      <c r="F16" s="13">
        <v>6.73</v>
      </c>
      <c r="G16" s="15"/>
    </row>
    <row r="17" spans="1:7" ht="12.75">
      <c r="A17" s="10"/>
      <c r="B17" s="10"/>
      <c r="C17" s="10" t="s">
        <v>234</v>
      </c>
      <c r="D17" s="10" t="s">
        <v>235</v>
      </c>
      <c r="E17" s="13">
        <f t="shared" si="0"/>
        <v>20.8</v>
      </c>
      <c r="F17" s="13">
        <v>20.8</v>
      </c>
      <c r="G17" s="15"/>
    </row>
    <row r="18" spans="1:7" ht="12.75">
      <c r="A18" s="10"/>
      <c r="B18" s="10"/>
      <c r="C18" s="10" t="s">
        <v>236</v>
      </c>
      <c r="D18" s="10" t="s">
        <v>237</v>
      </c>
      <c r="E18" s="13">
        <f t="shared" si="0"/>
        <v>47.02</v>
      </c>
      <c r="F18" s="13">
        <v>47.02</v>
      </c>
      <c r="G18" s="15"/>
    </row>
    <row r="19" spans="1:7" ht="12.75">
      <c r="A19" s="10"/>
      <c r="B19" s="10"/>
      <c r="C19" s="10" t="s">
        <v>238</v>
      </c>
      <c r="D19" s="10" t="s">
        <v>239</v>
      </c>
      <c r="E19" s="13">
        <f t="shared" si="0"/>
        <v>130.6</v>
      </c>
      <c r="F19" s="13">
        <f>106.58+24.02</f>
        <v>130.6</v>
      </c>
      <c r="G19" s="15"/>
    </row>
    <row r="20" spans="1:7" ht="12.75">
      <c r="A20" s="10"/>
      <c r="B20" s="10"/>
      <c r="C20" s="10" t="s">
        <v>240</v>
      </c>
      <c r="D20" s="10" t="s">
        <v>241</v>
      </c>
      <c r="E20" s="13">
        <f t="shared" si="0"/>
        <v>330.45</v>
      </c>
      <c r="F20" s="13">
        <v>42.5</v>
      </c>
      <c r="G20" s="15">
        <f>SUM(G21:G41)</f>
        <v>287.95</v>
      </c>
    </row>
    <row r="21" spans="1:7" ht="13.5">
      <c r="A21" s="10"/>
      <c r="B21" s="10"/>
      <c r="C21" s="16" t="s">
        <v>242</v>
      </c>
      <c r="D21" s="17" t="s">
        <v>243</v>
      </c>
      <c r="E21" s="13">
        <f t="shared" si="0"/>
        <v>35</v>
      </c>
      <c r="F21" s="13"/>
      <c r="G21" s="15">
        <v>35</v>
      </c>
    </row>
    <row r="22" spans="1:7" ht="13.5">
      <c r="A22" s="10"/>
      <c r="B22" s="10"/>
      <c r="C22" s="16" t="s">
        <v>244</v>
      </c>
      <c r="D22" s="17" t="s">
        <v>245</v>
      </c>
      <c r="E22" s="13">
        <f t="shared" si="0"/>
        <v>0</v>
      </c>
      <c r="F22" s="13"/>
      <c r="G22" s="15"/>
    </row>
    <row r="23" spans="1:7" ht="13.5">
      <c r="A23" s="10"/>
      <c r="B23" s="10"/>
      <c r="C23" s="16" t="s">
        <v>246</v>
      </c>
      <c r="D23" s="17" t="s">
        <v>247</v>
      </c>
      <c r="E23" s="13">
        <f t="shared" si="0"/>
        <v>0</v>
      </c>
      <c r="F23" s="13"/>
      <c r="G23" s="15"/>
    </row>
    <row r="24" spans="1:7" ht="13.5">
      <c r="A24" s="10"/>
      <c r="B24" s="10"/>
      <c r="C24" s="16" t="s">
        <v>248</v>
      </c>
      <c r="D24" s="17" t="s">
        <v>249</v>
      </c>
      <c r="E24" s="13">
        <f t="shared" si="0"/>
        <v>0</v>
      </c>
      <c r="F24" s="13"/>
      <c r="G24" s="15"/>
    </row>
    <row r="25" spans="1:9" ht="13.5">
      <c r="A25" s="10"/>
      <c r="B25" s="10"/>
      <c r="C25" s="16" t="s">
        <v>250</v>
      </c>
      <c r="D25" s="17" t="s">
        <v>251</v>
      </c>
      <c r="E25" s="13">
        <f t="shared" si="0"/>
        <v>2</v>
      </c>
      <c r="F25" s="13"/>
      <c r="G25" s="15">
        <v>2</v>
      </c>
      <c r="I25" s="19"/>
    </row>
    <row r="26" spans="1:7" ht="13.5">
      <c r="A26" s="10"/>
      <c r="B26" s="10"/>
      <c r="C26" s="16" t="s">
        <v>252</v>
      </c>
      <c r="D26" s="17" t="s">
        <v>253</v>
      </c>
      <c r="E26" s="13">
        <f t="shared" si="0"/>
        <v>10</v>
      </c>
      <c r="F26" s="13"/>
      <c r="G26" s="15">
        <v>10</v>
      </c>
    </row>
    <row r="27" spans="1:7" ht="13.5">
      <c r="A27" s="10"/>
      <c r="B27" s="10"/>
      <c r="C27" s="16" t="s">
        <v>254</v>
      </c>
      <c r="D27" s="10" t="s">
        <v>255</v>
      </c>
      <c r="E27" s="13">
        <f t="shared" si="0"/>
        <v>20.740000000000002</v>
      </c>
      <c r="F27" s="13">
        <v>8.74</v>
      </c>
      <c r="G27" s="15">
        <v>12</v>
      </c>
    </row>
    <row r="28" spans="1:7" ht="13.5">
      <c r="A28" s="10"/>
      <c r="B28" s="10"/>
      <c r="C28" s="16" t="s">
        <v>256</v>
      </c>
      <c r="D28" s="16" t="s">
        <v>257</v>
      </c>
      <c r="E28" s="13">
        <f t="shared" si="0"/>
        <v>0</v>
      </c>
      <c r="F28" s="13"/>
      <c r="G28" s="15"/>
    </row>
    <row r="29" spans="1:7" ht="13.5">
      <c r="A29" s="10"/>
      <c r="B29" s="10"/>
      <c r="C29" s="18" t="s">
        <v>258</v>
      </c>
      <c r="D29" s="16" t="s">
        <v>259</v>
      </c>
      <c r="E29" s="13">
        <f t="shared" si="0"/>
        <v>90</v>
      </c>
      <c r="F29" s="13"/>
      <c r="G29" s="15">
        <v>90</v>
      </c>
    </row>
    <row r="30" spans="1:7" ht="13.5">
      <c r="A30" s="10"/>
      <c r="B30" s="10"/>
      <c r="C30" s="18" t="s">
        <v>260</v>
      </c>
      <c r="D30" s="16" t="s">
        <v>261</v>
      </c>
      <c r="E30" s="13">
        <f t="shared" si="0"/>
        <v>3</v>
      </c>
      <c r="F30" s="13"/>
      <c r="G30" s="15">
        <v>3</v>
      </c>
    </row>
    <row r="31" spans="1:7" ht="13.5">
      <c r="A31" s="10"/>
      <c r="B31" s="10"/>
      <c r="C31" s="18" t="s">
        <v>262</v>
      </c>
      <c r="D31" s="16" t="s">
        <v>263</v>
      </c>
      <c r="E31" s="13">
        <f t="shared" si="0"/>
        <v>1</v>
      </c>
      <c r="F31" s="13"/>
      <c r="G31" s="15">
        <v>1</v>
      </c>
    </row>
    <row r="32" spans="1:7" ht="13.5">
      <c r="A32" s="10"/>
      <c r="B32" s="10"/>
      <c r="C32" s="18" t="s">
        <v>264</v>
      </c>
      <c r="D32" s="16" t="s">
        <v>265</v>
      </c>
      <c r="E32" s="13">
        <f t="shared" si="0"/>
        <v>5</v>
      </c>
      <c r="F32" s="13"/>
      <c r="G32" s="15">
        <v>5</v>
      </c>
    </row>
    <row r="33" spans="1:7" ht="13.5">
      <c r="A33" s="10"/>
      <c r="B33" s="10"/>
      <c r="C33" s="16" t="s">
        <v>266</v>
      </c>
      <c r="D33" s="16" t="s">
        <v>267</v>
      </c>
      <c r="E33" s="13">
        <f t="shared" si="0"/>
        <v>2</v>
      </c>
      <c r="F33" s="13"/>
      <c r="G33" s="15">
        <v>2</v>
      </c>
    </row>
    <row r="34" spans="1:7" ht="13.5">
      <c r="A34" s="10"/>
      <c r="B34" s="10"/>
      <c r="C34" s="16" t="s">
        <v>268</v>
      </c>
      <c r="D34" s="16" t="s">
        <v>269</v>
      </c>
      <c r="E34" s="13">
        <f t="shared" si="0"/>
        <v>5.1</v>
      </c>
      <c r="F34" s="13"/>
      <c r="G34" s="15">
        <v>5.1</v>
      </c>
    </row>
    <row r="35" spans="1:7" ht="13.5">
      <c r="A35" s="10"/>
      <c r="B35" s="10"/>
      <c r="C35" s="16" t="s">
        <v>270</v>
      </c>
      <c r="D35" s="16" t="s">
        <v>271</v>
      </c>
      <c r="E35" s="13">
        <f t="shared" si="0"/>
        <v>0</v>
      </c>
      <c r="F35" s="13"/>
      <c r="G35" s="15"/>
    </row>
    <row r="36" spans="1:7" ht="13.5">
      <c r="A36" s="10"/>
      <c r="B36" s="10"/>
      <c r="C36" s="18" t="s">
        <v>272</v>
      </c>
      <c r="D36" s="18" t="s">
        <v>273</v>
      </c>
      <c r="E36" s="13">
        <f t="shared" si="0"/>
        <v>27</v>
      </c>
      <c r="F36" s="13"/>
      <c r="G36" s="15">
        <v>27</v>
      </c>
    </row>
    <row r="37" spans="1:7" ht="13.5">
      <c r="A37" s="10"/>
      <c r="B37" s="10"/>
      <c r="C37" s="18" t="s">
        <v>274</v>
      </c>
      <c r="D37" s="16" t="s">
        <v>275</v>
      </c>
      <c r="E37" s="13">
        <f t="shared" si="0"/>
        <v>15</v>
      </c>
      <c r="F37" s="13"/>
      <c r="G37" s="15">
        <v>15</v>
      </c>
    </row>
    <row r="38" spans="1:7" ht="12.75">
      <c r="A38" s="10"/>
      <c r="B38" s="10"/>
      <c r="C38" s="10" t="s">
        <v>276</v>
      </c>
      <c r="D38" s="10" t="s">
        <v>277</v>
      </c>
      <c r="E38" s="13">
        <f t="shared" si="0"/>
        <v>6.4</v>
      </c>
      <c r="F38" s="13">
        <v>6.4</v>
      </c>
      <c r="G38" s="15"/>
    </row>
    <row r="39" spans="1:7" ht="13.5">
      <c r="A39" s="10"/>
      <c r="B39" s="10"/>
      <c r="C39" s="18" t="s">
        <v>278</v>
      </c>
      <c r="D39" s="16" t="s">
        <v>279</v>
      </c>
      <c r="E39" s="13">
        <f t="shared" si="0"/>
        <v>9</v>
      </c>
      <c r="F39" s="13"/>
      <c r="G39" s="15">
        <v>9</v>
      </c>
    </row>
    <row r="40" spans="1:7" ht="12.75">
      <c r="A40" s="10"/>
      <c r="B40" s="10"/>
      <c r="C40" s="10" t="s">
        <v>280</v>
      </c>
      <c r="D40" s="10" t="s">
        <v>281</v>
      </c>
      <c r="E40" s="13">
        <f t="shared" si="0"/>
        <v>30.36</v>
      </c>
      <c r="F40" s="13">
        <v>27.36</v>
      </c>
      <c r="G40" s="15">
        <v>3</v>
      </c>
    </row>
    <row r="41" spans="1:7" ht="13.5">
      <c r="A41" s="10"/>
      <c r="B41" s="10"/>
      <c r="C41" s="16" t="s">
        <v>282</v>
      </c>
      <c r="D41" s="16" t="s">
        <v>283</v>
      </c>
      <c r="E41" s="13">
        <f t="shared" si="0"/>
        <v>68.85</v>
      </c>
      <c r="F41" s="13"/>
      <c r="G41" s="15">
        <v>68.85</v>
      </c>
    </row>
    <row r="42" spans="1:7" ht="12.75">
      <c r="A42" s="10"/>
      <c r="B42" s="10"/>
      <c r="C42" s="10" t="s">
        <v>284</v>
      </c>
      <c r="D42" s="10" t="s">
        <v>285</v>
      </c>
      <c r="E42" s="13">
        <f t="shared" si="0"/>
        <v>77.63000000000001</v>
      </c>
      <c r="F42" s="13">
        <f>SUM(F43:F47)</f>
        <v>77.63000000000001</v>
      </c>
      <c r="G42" s="15"/>
    </row>
    <row r="43" spans="1:7" ht="12.75">
      <c r="A43" s="10"/>
      <c r="B43" s="10"/>
      <c r="C43" s="10" t="s">
        <v>286</v>
      </c>
      <c r="D43" s="10" t="s">
        <v>287</v>
      </c>
      <c r="E43" s="13">
        <f t="shared" si="0"/>
        <v>6.54</v>
      </c>
      <c r="F43" s="13">
        <v>6.54</v>
      </c>
      <c r="G43" s="15"/>
    </row>
    <row r="44" spans="1:7" ht="12.75">
      <c r="A44" s="10"/>
      <c r="B44" s="10"/>
      <c r="C44" s="10" t="s">
        <v>288</v>
      </c>
      <c r="D44" s="10" t="s">
        <v>289</v>
      </c>
      <c r="E44" s="13">
        <f t="shared" si="0"/>
        <v>47.88</v>
      </c>
      <c r="F44" s="13">
        <v>47.88</v>
      </c>
      <c r="G44" s="15"/>
    </row>
    <row r="45" spans="1:7" ht="12.75">
      <c r="A45" s="10"/>
      <c r="B45" s="10"/>
      <c r="C45" s="10" t="s">
        <v>290</v>
      </c>
      <c r="D45" s="10" t="s">
        <v>291</v>
      </c>
      <c r="E45" s="13">
        <f t="shared" si="0"/>
        <v>20.479999999999997</v>
      </c>
      <c r="F45" s="13">
        <f>10.28+10.2</f>
        <v>20.479999999999997</v>
      </c>
      <c r="G45" s="15"/>
    </row>
    <row r="46" spans="1:7" ht="12.75">
      <c r="A46" s="10"/>
      <c r="B46" s="10"/>
      <c r="C46" s="10" t="s">
        <v>292</v>
      </c>
      <c r="D46" s="10" t="s">
        <v>293</v>
      </c>
      <c r="E46" s="13">
        <f t="shared" si="0"/>
        <v>0.04</v>
      </c>
      <c r="F46" s="13">
        <v>0.04</v>
      </c>
      <c r="G46" s="15"/>
    </row>
    <row r="47" spans="1:7" ht="12.75">
      <c r="A47" s="10"/>
      <c r="B47" s="10"/>
      <c r="C47" s="10" t="s">
        <v>294</v>
      </c>
      <c r="D47" s="10" t="s">
        <v>295</v>
      </c>
      <c r="E47" s="13">
        <f t="shared" si="0"/>
        <v>2.69</v>
      </c>
      <c r="F47" s="13">
        <v>2.69</v>
      </c>
      <c r="G47" s="15"/>
    </row>
    <row r="52" spans="6:7" ht="12">
      <c r="F52" s="19"/>
      <c r="G52" s="19"/>
    </row>
    <row r="53" ht="12">
      <c r="E53" s="19"/>
    </row>
    <row r="54" ht="12">
      <c r="G54" s="19"/>
    </row>
  </sheetData>
  <sheetProtection/>
  <mergeCells count="6">
    <mergeCell ref="A1:G1"/>
    <mergeCell ref="A2:G2"/>
    <mergeCell ref="C4:D4"/>
    <mergeCell ref="E4:G4"/>
    <mergeCell ref="A4:A5"/>
    <mergeCell ref="B4:B5"/>
  </mergeCells>
  <printOptions/>
  <pageMargins left="0.7480314960629921" right="0.7480314960629921" top="0.81" bottom="0.7900000000000001" header="0.33" footer="0.47"/>
  <pageSetup fitToHeight="0" fitToWidth="0" horizontalDpi="300" verticalDpi="300" orientation="landscape" pageOrder="overThenDown" paperSize="9"/>
  <headerFooter alignWithMargins="0">
    <oddFooter>&amp;C&amp;"宋体,常规"共&amp;"Arial,常规"&amp;N&amp;"宋体,常规"页第&amp;"Arial,常规"&amp;P&amp;"宋体,常规"页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:N8"/>
    </sheetView>
  </sheetViews>
  <sheetFormatPr defaultColWidth="9.140625" defaultRowHeight="12.75"/>
  <cols>
    <col min="1" max="1" width="5.8515625" style="0" customWidth="1"/>
    <col min="2" max="2" width="9.7109375" style="0" customWidth="1"/>
    <col min="3" max="3" width="7.57421875" style="0" customWidth="1"/>
    <col min="4" max="4" width="8.57421875" style="0" customWidth="1"/>
    <col min="5" max="5" width="9.421875" style="0" customWidth="1"/>
    <col min="6" max="6" width="8.7109375" style="0" customWidth="1"/>
    <col min="7" max="7" width="9.8515625" style="0" customWidth="1"/>
    <col min="8" max="8" width="8.28125" style="0" customWidth="1"/>
    <col min="9" max="9" width="7.421875" style="0" customWidth="1"/>
    <col min="10" max="10" width="8.8515625" style="0" customWidth="1"/>
    <col min="11" max="11" width="8.140625" style="0" customWidth="1"/>
    <col min="12" max="12" width="8.57421875" style="0" customWidth="1"/>
    <col min="13" max="13" width="9.7109375" style="0" customWidth="1"/>
    <col min="14" max="14" width="6.00390625" style="0" customWidth="1"/>
  </cols>
  <sheetData>
    <row r="1" ht="30" customHeight="1">
      <c r="A1" s="1" t="s">
        <v>296</v>
      </c>
    </row>
    <row r="2" ht="15" customHeight="1">
      <c r="A2" s="2" t="s">
        <v>1</v>
      </c>
    </row>
    <row r="3" ht="15" customHeight="1">
      <c r="A3" s="2" t="s">
        <v>50</v>
      </c>
    </row>
    <row r="4" spans="1:14" ht="15" customHeight="1">
      <c r="A4" s="3" t="s">
        <v>51</v>
      </c>
      <c r="B4" s="3" t="s">
        <v>52</v>
      </c>
      <c r="C4" s="4" t="s">
        <v>177</v>
      </c>
      <c r="D4" s="6"/>
      <c r="E4" s="6"/>
      <c r="F4" s="6"/>
      <c r="G4" s="6"/>
      <c r="H4" s="5"/>
      <c r="I4" s="4" t="s">
        <v>178</v>
      </c>
      <c r="J4" s="6"/>
      <c r="K4" s="6"/>
      <c r="L4" s="6"/>
      <c r="M4" s="6"/>
      <c r="N4" s="5"/>
    </row>
    <row r="5" spans="1:14" ht="15" customHeight="1">
      <c r="A5" s="7"/>
      <c r="B5" s="7"/>
      <c r="C5" s="3" t="s">
        <v>54</v>
      </c>
      <c r="D5" s="3" t="s">
        <v>297</v>
      </c>
      <c r="E5" s="4" t="s">
        <v>298</v>
      </c>
      <c r="F5" s="6"/>
      <c r="G5" s="5"/>
      <c r="H5" s="3" t="s">
        <v>299</v>
      </c>
      <c r="I5" s="3" t="s">
        <v>54</v>
      </c>
      <c r="J5" s="3" t="s">
        <v>297</v>
      </c>
      <c r="K5" s="4" t="s">
        <v>298</v>
      </c>
      <c r="L5" s="6"/>
      <c r="M5" s="5"/>
      <c r="N5" s="9" t="s">
        <v>2</v>
      </c>
    </row>
    <row r="6" spans="1:14" ht="45" customHeight="1">
      <c r="A6" s="8"/>
      <c r="B6" s="8"/>
      <c r="C6" s="8"/>
      <c r="D6" s="8"/>
      <c r="E6" s="9" t="s">
        <v>179</v>
      </c>
      <c r="F6" s="9" t="s">
        <v>300</v>
      </c>
      <c r="G6" s="9" t="s">
        <v>301</v>
      </c>
      <c r="H6" s="8"/>
      <c r="I6" s="8"/>
      <c r="J6" s="8"/>
      <c r="K6" s="9" t="s">
        <v>179</v>
      </c>
      <c r="L6" s="9" t="s">
        <v>300</v>
      </c>
      <c r="M6" s="9" t="s">
        <v>301</v>
      </c>
      <c r="N6" s="9" t="s">
        <v>299</v>
      </c>
    </row>
    <row r="7" spans="1:14" ht="25.5" customHeight="1">
      <c r="A7" s="10" t="s">
        <v>54</v>
      </c>
      <c r="B7" s="10"/>
      <c r="C7" s="10">
        <v>15.03</v>
      </c>
      <c r="D7" s="10"/>
      <c r="E7" s="11">
        <f>SUM(F7:H7)</f>
        <v>15.030000000000001</v>
      </c>
      <c r="F7" s="11"/>
      <c r="G7" s="11">
        <v>9.5</v>
      </c>
      <c r="H7" s="11">
        <v>5.53</v>
      </c>
      <c r="I7" s="11">
        <v>14.1</v>
      </c>
      <c r="J7" s="11"/>
      <c r="K7" s="11">
        <f>SUM(L7:N7)</f>
        <v>14.1</v>
      </c>
      <c r="L7" s="11"/>
      <c r="M7" s="11">
        <v>9</v>
      </c>
      <c r="N7" s="11">
        <v>5.1</v>
      </c>
    </row>
  </sheetData>
  <sheetProtection/>
  <mergeCells count="12">
    <mergeCell ref="A1:N1"/>
    <mergeCell ref="C4:H4"/>
    <mergeCell ref="I4:N4"/>
    <mergeCell ref="E5:G5"/>
    <mergeCell ref="K5:M5"/>
    <mergeCell ref="A4:A6"/>
    <mergeCell ref="B4:B6"/>
    <mergeCell ref="C5:C6"/>
    <mergeCell ref="D5:D6"/>
    <mergeCell ref="H5:H6"/>
    <mergeCell ref="I5:I6"/>
    <mergeCell ref="J5:J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52">
      <selection activeCell="D5" sqref="D5:D6"/>
    </sheetView>
  </sheetViews>
  <sheetFormatPr defaultColWidth="9.140625" defaultRowHeight="12.75"/>
  <cols>
    <col min="1" max="1" width="10.00390625" style="0" customWidth="1"/>
    <col min="2" max="2" width="37.00390625" style="0" bestFit="1" customWidth="1"/>
    <col min="3" max="3" width="15.00390625" style="0" bestFit="1" customWidth="1"/>
    <col min="4" max="4" width="54.00390625" style="0" bestFit="1" customWidth="1"/>
    <col min="5" max="8" width="16.00390625" style="0" bestFit="1" customWidth="1"/>
  </cols>
  <sheetData>
    <row r="1" ht="30" customHeight="1">
      <c r="A1" s="1" t="s">
        <v>302</v>
      </c>
    </row>
    <row r="2" ht="15" customHeight="1">
      <c r="A2" s="2" t="s">
        <v>1</v>
      </c>
    </row>
    <row r="3" ht="15" customHeight="1">
      <c r="A3" s="2" t="s">
        <v>50</v>
      </c>
    </row>
    <row r="4" spans="1:8" ht="15" customHeight="1">
      <c r="A4" s="3" t="s">
        <v>51</v>
      </c>
      <c r="B4" s="3" t="s">
        <v>52</v>
      </c>
      <c r="C4" s="4" t="s">
        <v>176</v>
      </c>
      <c r="D4" s="5"/>
      <c r="E4" s="4" t="s">
        <v>303</v>
      </c>
      <c r="F4" s="6"/>
      <c r="G4" s="6"/>
      <c r="H4" s="5"/>
    </row>
    <row r="5" spans="1:8" ht="15" customHeight="1">
      <c r="A5" s="7"/>
      <c r="B5" s="7"/>
      <c r="C5" s="3" t="s">
        <v>60</v>
      </c>
      <c r="D5" s="3" t="s">
        <v>61</v>
      </c>
      <c r="E5" s="3" t="s">
        <v>54</v>
      </c>
      <c r="F5" s="3" t="s">
        <v>154</v>
      </c>
      <c r="G5" s="4" t="s">
        <v>155</v>
      </c>
      <c r="H5" s="5"/>
    </row>
    <row r="6" spans="1:8" ht="12.75">
      <c r="A6" s="8"/>
      <c r="B6" s="8"/>
      <c r="C6" s="8"/>
      <c r="D6" s="8"/>
      <c r="E6" s="8"/>
      <c r="F6" s="8"/>
      <c r="G6" s="9" t="s">
        <v>180</v>
      </c>
      <c r="H6" s="9" t="s">
        <v>181</v>
      </c>
    </row>
    <row r="7" spans="1:8" ht="12.75">
      <c r="A7" s="10" t="s">
        <v>54</v>
      </c>
      <c r="B7" s="10"/>
      <c r="C7" s="10"/>
      <c r="D7" s="10"/>
      <c r="E7" s="10"/>
      <c r="F7" s="10"/>
      <c r="G7" s="10"/>
      <c r="H7" s="10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cp:lastPrinted>2019-03-04T01:13:47Z</cp:lastPrinted>
  <dcterms:created xsi:type="dcterms:W3CDTF">2019-03-15T09:10:55Z</dcterms:created>
  <dcterms:modified xsi:type="dcterms:W3CDTF">2022-01-18T03:50:48Z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A1050BBC0F8D461899E7C9C612374463</vt:lpwstr>
  </property>
</Properties>
</file>